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000042\fs\UNS0027\common\plk\plk\PLK Sekretariat + Vollzug\PLK Gebäudetechnik\GT Diverses\Arbeitszeitkalender\2025\"/>
    </mc:Choice>
  </mc:AlternateContent>
  <xr:revisionPtr revIDLastSave="0" documentId="13_ncr:1_{6CF21A0C-4ADA-4C7E-BB31-878322738B4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Calendrier 2025, temps de trav." sheetId="16" r:id="rId1"/>
    <sheet name="Beispiel für Merkblatt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4" i="16" l="1"/>
  <c r="S154" i="16"/>
  <c r="L154" i="16"/>
  <c r="E154" i="16"/>
  <c r="AB141" i="16"/>
  <c r="U141" i="16"/>
  <c r="N141" i="16"/>
  <c r="G141" i="16"/>
  <c r="E141" i="16"/>
  <c r="X128" i="16"/>
  <c r="Q128" i="16"/>
  <c r="J128" i="16"/>
  <c r="E128" i="16"/>
  <c r="Z115" i="16"/>
  <c r="S115" i="16"/>
  <c r="L115" i="16"/>
  <c r="E115" i="16"/>
  <c r="AC102" i="16"/>
  <c r="V102" i="16"/>
  <c r="O102" i="16"/>
  <c r="H102" i="16"/>
  <c r="E102" i="16"/>
  <c r="Y89" i="16"/>
  <c r="R89" i="16"/>
  <c r="K89" i="16"/>
  <c r="E89" i="16"/>
  <c r="AA76" i="16"/>
  <c r="T76" i="16"/>
  <c r="M76" i="16"/>
  <c r="F76" i="16"/>
  <c r="E76" i="16"/>
  <c r="W63" i="16"/>
  <c r="P63" i="16"/>
  <c r="I63" i="16"/>
  <c r="J11" i="16"/>
  <c r="AG152" i="16"/>
  <c r="AG154" i="16" s="1"/>
  <c r="AG153" i="16" s="1"/>
  <c r="Z152" i="16"/>
  <c r="S152" i="16"/>
  <c r="L152" i="16"/>
  <c r="E152" i="16"/>
  <c r="AJ150" i="16"/>
  <c r="AJ148" i="16"/>
  <c r="AJ146" i="16"/>
  <c r="AL145" i="16"/>
  <c r="AB139" i="16"/>
  <c r="U139" i="16"/>
  <c r="N139" i="16"/>
  <c r="G139" i="16"/>
  <c r="E139" i="16"/>
  <c r="AJ137" i="16"/>
  <c r="AJ135" i="16"/>
  <c r="AJ133" i="16"/>
  <c r="AL132" i="16"/>
  <c r="X126" i="16"/>
  <c r="Q126" i="16"/>
  <c r="J126" i="16"/>
  <c r="E126" i="16"/>
  <c r="AJ124" i="16"/>
  <c r="AJ122" i="16"/>
  <c r="AJ120" i="16"/>
  <c r="AL120" i="16" s="1"/>
  <c r="AL119" i="16"/>
  <c r="Z113" i="16"/>
  <c r="S113" i="16"/>
  <c r="L113" i="16"/>
  <c r="E113" i="16"/>
  <c r="AJ111" i="16"/>
  <c r="AJ109" i="16"/>
  <c r="AJ107" i="16"/>
  <c r="AL106" i="16"/>
  <c r="AC100" i="16"/>
  <c r="V100" i="16"/>
  <c r="O100" i="16"/>
  <c r="H100" i="16"/>
  <c r="E100" i="16"/>
  <c r="AJ98" i="16"/>
  <c r="AJ96" i="16"/>
  <c r="AJ94" i="16"/>
  <c r="AL93" i="16"/>
  <c r="Y87" i="16"/>
  <c r="R87" i="16"/>
  <c r="K87" i="16"/>
  <c r="E87" i="16"/>
  <c r="AJ85" i="16"/>
  <c r="AJ83" i="16"/>
  <c r="AJ81" i="16"/>
  <c r="AL80" i="16"/>
  <c r="AA74" i="16"/>
  <c r="T74" i="16"/>
  <c r="M74" i="16"/>
  <c r="F74" i="16"/>
  <c r="E74" i="16"/>
  <c r="AJ72" i="16"/>
  <c r="AJ70" i="16"/>
  <c r="AJ68" i="16"/>
  <c r="AL67" i="16"/>
  <c r="W61" i="16"/>
  <c r="P61" i="16"/>
  <c r="I61" i="16"/>
  <c r="E61" i="16"/>
  <c r="E63" i="16" s="1"/>
  <c r="AJ59" i="16"/>
  <c r="AJ57" i="16"/>
  <c r="AJ55" i="16"/>
  <c r="AL54" i="16"/>
  <c r="Y48" i="16"/>
  <c r="Y50" i="16" s="1"/>
  <c r="R48" i="16"/>
  <c r="R50" i="16" s="1"/>
  <c r="K48" i="16"/>
  <c r="K50" i="16" s="1"/>
  <c r="E48" i="16"/>
  <c r="E50" i="16" s="1"/>
  <c r="AJ46" i="16"/>
  <c r="AJ44" i="16"/>
  <c r="AJ42" i="16"/>
  <c r="AL41" i="16"/>
  <c r="B48" i="16"/>
  <c r="B47" i="16"/>
  <c r="AB35" i="16"/>
  <c r="AB37" i="16" s="1"/>
  <c r="U35" i="16"/>
  <c r="U37" i="16" s="1"/>
  <c r="N35" i="16"/>
  <c r="N37" i="16" s="1"/>
  <c r="G35" i="16"/>
  <c r="G37" i="16" s="1"/>
  <c r="E35" i="16"/>
  <c r="E37" i="16" s="1"/>
  <c r="AJ33" i="16"/>
  <c r="AJ31" i="16"/>
  <c r="AJ29" i="16"/>
  <c r="AL28" i="16"/>
  <c r="U22" i="16"/>
  <c r="U24" i="16" s="1"/>
  <c r="N22" i="16"/>
  <c r="N24" i="16" s="1"/>
  <c r="G22" i="16"/>
  <c r="G24" i="16" s="1"/>
  <c r="E22" i="16"/>
  <c r="E24" i="16" s="1"/>
  <c r="AJ20" i="16"/>
  <c r="AJ18" i="16"/>
  <c r="AJ16" i="16"/>
  <c r="AL16" i="16" s="1"/>
  <c r="AL15" i="16"/>
  <c r="X9" i="16"/>
  <c r="X11" i="16" s="1"/>
  <c r="Q9" i="16"/>
  <c r="Q11" i="16" s="1"/>
  <c r="J9" i="16"/>
  <c r="E9" i="16"/>
  <c r="E11" i="16" s="1"/>
  <c r="AJ7" i="16"/>
  <c r="AJ5" i="16"/>
  <c r="AJ3" i="16"/>
  <c r="AL2" i="16"/>
  <c r="U36" i="16" l="1"/>
  <c r="AL42" i="16"/>
  <c r="AL146" i="16"/>
  <c r="AL107" i="16"/>
  <c r="AL133" i="16"/>
  <c r="AL68" i="16"/>
  <c r="AL94" i="16"/>
  <c r="AL3" i="16"/>
  <c r="F75" i="16"/>
  <c r="M75" i="16"/>
  <c r="AL55" i="16"/>
  <c r="E153" i="16"/>
  <c r="AL81" i="16"/>
  <c r="AL29" i="16"/>
  <c r="E140" i="16"/>
  <c r="E127" i="16"/>
  <c r="V101" i="16"/>
  <c r="U23" i="16"/>
  <c r="J127" i="16"/>
  <c r="AC101" i="16"/>
  <c r="H101" i="16"/>
  <c r="J10" i="16"/>
  <c r="R49" i="16"/>
  <c r="E75" i="16"/>
  <c r="L153" i="16"/>
  <c r="T75" i="16"/>
  <c r="G23" i="16"/>
  <c r="E101" i="16"/>
  <c r="Q10" i="16"/>
  <c r="G36" i="16"/>
  <c r="Y49" i="16"/>
  <c r="S153" i="16"/>
  <c r="E62" i="16"/>
  <c r="N23" i="16"/>
  <c r="G140" i="16"/>
  <c r="E88" i="16"/>
  <c r="E49" i="16"/>
  <c r="Z153" i="16"/>
  <c r="Q127" i="16"/>
  <c r="N36" i="16"/>
  <c r="K49" i="16"/>
  <c r="I62" i="16"/>
  <c r="O101" i="16"/>
  <c r="X127" i="16"/>
  <c r="AA75" i="16"/>
  <c r="E10" i="16"/>
  <c r="E114" i="16"/>
  <c r="R88" i="16"/>
  <c r="L114" i="16"/>
  <c r="Y88" i="16"/>
  <c r="S114" i="16"/>
  <c r="N140" i="16"/>
  <c r="U140" i="16"/>
  <c r="E23" i="16"/>
  <c r="AB36" i="16"/>
  <c r="AK5" i="11"/>
  <c r="AI10" i="11" s="1"/>
  <c r="AL34" i="16" l="1"/>
  <c r="AL73" i="16"/>
  <c r="AL86" i="16"/>
  <c r="AL151" i="16"/>
  <c r="AL8" i="16"/>
  <c r="AL11" i="16" s="1"/>
  <c r="AL20" i="16" s="1"/>
  <c r="AL21" i="16"/>
  <c r="AL6" i="16"/>
  <c r="AL10" i="16" s="1"/>
  <c r="AL18" i="16" s="1"/>
  <c r="AL125" i="16"/>
  <c r="E36" i="16"/>
  <c r="AL32" i="16" s="1"/>
  <c r="AL97" i="16"/>
  <c r="AL47" i="16"/>
  <c r="AL60" i="16"/>
  <c r="P62" i="16"/>
  <c r="AL58" i="16" s="1"/>
  <c r="AB140" i="16"/>
  <c r="AL149" i="16" s="1"/>
  <c r="AL45" i="16"/>
  <c r="Z114" i="16"/>
  <c r="AL123" i="16" s="1"/>
  <c r="AL99" i="16"/>
  <c r="AL136" i="16"/>
  <c r="K88" i="16"/>
  <c r="AL84" i="16" s="1"/>
  <c r="AL110" i="16"/>
  <c r="AL138" i="16"/>
  <c r="W62" i="16"/>
  <c r="AL71" i="16" s="1"/>
  <c r="AL112" i="16"/>
  <c r="X10" i="16"/>
  <c r="AL19" i="16" s="1"/>
  <c r="AK29" i="11"/>
  <c r="AI34" i="11" s="1"/>
  <c r="AI22" i="11"/>
  <c r="AL22" i="11" s="1"/>
  <c r="AH15" i="11"/>
  <c r="AL10" i="11"/>
  <c r="AL23" i="16" l="1"/>
  <c r="AL31" i="16" s="1"/>
  <c r="AL36" i="16" s="1"/>
  <c r="AL44" i="16" s="1"/>
  <c r="AL49" i="16" s="1"/>
  <c r="AL57" i="16" s="1"/>
  <c r="AL62" i="16" s="1"/>
  <c r="AL70" i="16" s="1"/>
  <c r="AL76" i="16" s="1"/>
  <c r="AL83" i="16" s="1"/>
  <c r="AL88" i="16" s="1"/>
  <c r="AL96" i="16" s="1"/>
  <c r="AL101" i="16" s="1"/>
  <c r="AL109" i="16" s="1"/>
  <c r="AL114" i="16" s="1"/>
  <c r="AL122" i="16" s="1"/>
  <c r="AL127" i="16" s="1"/>
  <c r="AL135" i="16" s="1"/>
  <c r="AL140" i="16" s="1"/>
  <c r="AL148" i="16" s="1"/>
  <c r="AL154" i="16" s="1"/>
  <c r="AL24" i="16"/>
  <c r="AL33" i="16" s="1"/>
  <c r="AL37" i="16" s="1"/>
  <c r="AL46" i="16" s="1"/>
  <c r="AL50" i="16" s="1"/>
  <c r="AL59" i="16" s="1"/>
  <c r="AL63" i="16" s="1"/>
  <c r="AL72" i="16" s="1"/>
  <c r="AL77" i="16" s="1"/>
  <c r="AL85" i="16" s="1"/>
  <c r="AL89" i="16" s="1"/>
  <c r="AL98" i="16" s="1"/>
  <c r="AL102" i="16" s="1"/>
  <c r="AL111" i="16" s="1"/>
  <c r="AL115" i="16" s="1"/>
  <c r="AL124" i="16" s="1"/>
  <c r="AL128" i="16" s="1"/>
  <c r="AL137" i="16" s="1"/>
  <c r="AL141" i="16" s="1"/>
  <c r="AL150" i="16" s="1"/>
  <c r="AL155" i="16" s="1"/>
  <c r="AL34" i="11"/>
</calcChain>
</file>

<file path=xl/sharedStrings.xml><?xml version="1.0" encoding="utf-8"?>
<sst xmlns="http://schemas.openxmlformats.org/spreadsheetml/2006/main" count="396" uniqueCount="218">
  <si>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</si>
  <si>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</si>
  <si>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</si>
  <si>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</si>
  <si>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</si>
  <si>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</si>
  <si>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</si>
  <si>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</si>
  <si>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</si>
  <si>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</si>
  <si>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</si>
  <si>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</si>
  <si>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</si>
  <si>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</si>
  <si>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</si>
  <si>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</si>
  <si>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</si>
  <si>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</si>
  <si>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</si>
  <si>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</si>
  <si>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</si>
  <si>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</si>
  <si>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</si>
  <si>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</si>
  <si>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</si>
  <si>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</si>
  <si>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</si>
  <si>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Ft</t>
  </si>
  <si>
    <t>F</t>
  </si>
  <si>
    <t>Kt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</si>
  <si>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</si>
  <si>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</si>
  <si>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</si>
  <si>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</si>
  <si>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</si>
  <si>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</si>
  <si>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</si>
  <si>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</si>
  <si>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</si>
  <si>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</si>
  <si>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</si>
  <si>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</si>
  <si>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</si>
  <si>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</si>
  <si>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</si>
  <si>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</si>
  <si>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</si>
  <si>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-</t>
  </si>
  <si>
    <t>Bezeichnung</t>
  </si>
  <si>
    <t>Désignation</t>
  </si>
  <si>
    <t>Service de piquet (cocher)</t>
  </si>
  <si>
    <t>Remarque: les suppléments pour travail de nuit doivent être pris en compte</t>
  </si>
  <si>
    <t>Jours à effectuer en janvier</t>
  </si>
  <si>
    <t>Jours à effectuer en février</t>
  </si>
  <si>
    <t>Jours à effectuer en mars</t>
  </si>
  <si>
    <t>Jours à effectuer en avril</t>
  </si>
  <si>
    <t>Jours à effectuer en mai</t>
  </si>
  <si>
    <t>Jours à effectuer en juin</t>
  </si>
  <si>
    <t>Jours à effectuer en juillet</t>
  </si>
  <si>
    <t>Jours à effectuer en août</t>
  </si>
  <si>
    <t>Jours à effectuer en septembre</t>
  </si>
  <si>
    <t>Jours à effectuer en octobre</t>
  </si>
  <si>
    <t>Jours à effectuer en novembre</t>
  </si>
  <si>
    <t>Jours à effectuer en décembre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</si>
  <si>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</si>
  <si>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</si>
  <si>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</si>
  <si>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</si>
  <si>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</si>
  <si>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</si>
  <si>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</si>
  <si>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</si>
  <si>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</si>
  <si>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</si>
  <si>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</si>
  <si>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</si>
  <si>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</si>
  <si>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</si>
  <si>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</si>
  <si>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</si>
  <si>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</si>
  <si>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</si>
  <si>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</si>
  <si>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</si>
  <si>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</si>
  <si>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</si>
  <si>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</si>
  <si>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</si>
  <si>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</si>
  <si>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</si>
  <si>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</si>
  <si>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</si>
  <si>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</si>
  <si>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</si>
  <si>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</si>
  <si>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</si>
  <si>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</si>
  <si>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</si>
  <si>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</si>
  <si>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</si>
  <si>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</si>
  <si>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</si>
  <si>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</si>
  <si>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</si>
  <si>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</si>
  <si>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</si>
  <si>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</si>
  <si>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</si>
  <si>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</si>
  <si>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</si>
  <si>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</si>
  <si>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</si>
  <si>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</si>
  <si>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</si>
  <si>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</si>
  <si>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</si>
  <si>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Exclusion de responsabilité</t>
  </si>
  <si>
    <t>Heures à créditer de 
06.00 à 20.00</t>
  </si>
  <si>
    <r>
      <t>Total hebdomadaire</t>
    </r>
    <r>
      <rPr>
        <sz val="4.5"/>
        <color rgb="FF000000"/>
        <rFont val="Tahoma"/>
        <family val="2"/>
      </rPr>
      <t xml:space="preserve"> (postes 1+2+3)</t>
    </r>
  </si>
  <si>
    <t>Compteur d'heures supplémentaires A</t>
  </si>
  <si>
    <t>Heures de travail effectuées de 
20h00 à 23h00</t>
  </si>
  <si>
    <t>Heures de travail effectuées de 
23h00 à 06h00</t>
  </si>
  <si>
    <t>Compteur d'heures supplémentaires B</t>
  </si>
  <si>
    <t>Taux d'emploi</t>
  </si>
  <si>
    <t>Consigne hebdomadaire en h</t>
  </si>
  <si>
    <t>Solde mensuel jour de référence 25 du mois pour le décompte de salaire</t>
  </si>
  <si>
    <t>Pour des informations complémentaires, voir Eléments d'interprétation</t>
  </si>
  <si>
    <t>Informations supplémentaires pour les suppléments en cas de travail du soir et de nuit voir art. 43 CCT</t>
  </si>
  <si>
    <t>Heures prév. Décembre</t>
  </si>
  <si>
    <t>Heures prév. Novembre</t>
  </si>
  <si>
    <t>Heures prév. Octobre</t>
  </si>
  <si>
    <t>Heures prév. Août</t>
  </si>
  <si>
    <t>Heures prév. Juillet</t>
  </si>
  <si>
    <t>Heures prév. Juin</t>
  </si>
  <si>
    <t>Heures prév. Mai</t>
  </si>
  <si>
    <t>Heures prév. Avril</t>
  </si>
  <si>
    <t>Heures prév. Mars</t>
  </si>
  <si>
    <t>Heures prév. janvier</t>
  </si>
  <si>
    <r>
      <t xml:space="preserve">Total janvier </t>
    </r>
    <r>
      <rPr>
        <sz val="5.5"/>
        <color rgb="FF000000"/>
        <rFont val="Tahoma"/>
        <family val="2"/>
      </rPr>
      <t>(Pos.1+2+3)</t>
    </r>
  </si>
  <si>
    <t>Heures prév. février</t>
  </si>
  <si>
    <r>
      <t xml:space="preserve">Total février </t>
    </r>
    <r>
      <rPr>
        <sz val="5.5"/>
        <color rgb="FF000000"/>
        <rFont val="Tahoma"/>
        <family val="2"/>
      </rPr>
      <t>(Pos.1+2+3)</t>
    </r>
  </si>
  <si>
    <r>
      <t xml:space="preserve">Total mars </t>
    </r>
    <r>
      <rPr>
        <sz val="5.5"/>
        <color rgb="FF000000"/>
        <rFont val="Tahoma"/>
        <family val="2"/>
      </rPr>
      <t>(Pos.1+2+3)</t>
    </r>
  </si>
  <si>
    <r>
      <t xml:space="preserve">Total avril </t>
    </r>
    <r>
      <rPr>
        <sz val="5.5"/>
        <color rgb="FF000000"/>
        <rFont val="Tahoma"/>
        <family val="2"/>
      </rPr>
      <t>(Pos.1+2+3)</t>
    </r>
  </si>
  <si>
    <r>
      <t xml:space="preserve">Total mai </t>
    </r>
    <r>
      <rPr>
        <sz val="5.5"/>
        <color rgb="FF000000"/>
        <rFont val="Tahoma"/>
        <family val="2"/>
      </rPr>
      <t>(Pos.1+2+3)</t>
    </r>
  </si>
  <si>
    <r>
      <t xml:space="preserve">Total juin </t>
    </r>
    <r>
      <rPr>
        <sz val="5.5"/>
        <color rgb="FF000000"/>
        <rFont val="Tahoma"/>
        <family val="2"/>
      </rPr>
      <t>(Pos.1+2+3)</t>
    </r>
  </si>
  <si>
    <r>
      <t xml:space="preserve">Total juillet </t>
    </r>
    <r>
      <rPr>
        <sz val="5.5"/>
        <color rgb="FF000000"/>
        <rFont val="Tahoma"/>
        <family val="2"/>
      </rPr>
      <t>(Pos.1+2+3)</t>
    </r>
  </si>
  <si>
    <r>
      <t xml:space="preserve">Total août </t>
    </r>
    <r>
      <rPr>
        <sz val="5.5"/>
        <color rgb="FF000000"/>
        <rFont val="Tahoma"/>
        <family val="2"/>
      </rPr>
      <t>(Pos.1+2+3)</t>
    </r>
  </si>
  <si>
    <t>Heures prév. septembre</t>
  </si>
  <si>
    <r>
      <t xml:space="preserve">Total septembre </t>
    </r>
    <r>
      <rPr>
        <sz val="5.5"/>
        <color rgb="FF000000"/>
        <rFont val="Tahoma"/>
        <family val="2"/>
      </rPr>
      <t>(Pos.1+2+3)</t>
    </r>
  </si>
  <si>
    <r>
      <t xml:space="preserve">Total octobre </t>
    </r>
    <r>
      <rPr>
        <sz val="5.5"/>
        <color rgb="FF000000"/>
        <rFont val="Tahoma"/>
        <family val="2"/>
      </rPr>
      <t>(Pos.1+2+3)</t>
    </r>
  </si>
  <si>
    <r>
      <t xml:space="preserve">Total novembre </t>
    </r>
    <r>
      <rPr>
        <sz val="5.5"/>
        <color rgb="FF000000"/>
        <rFont val="Tahoma"/>
        <family val="2"/>
      </rPr>
      <t>(Pos.1+2+3)</t>
    </r>
  </si>
  <si>
    <r>
      <t xml:space="preserve">Total décembre </t>
    </r>
    <r>
      <rPr>
        <sz val="5.5"/>
        <color rgb="FF000000"/>
        <rFont val="Tahoma"/>
        <family val="2"/>
      </rPr>
      <t>(Pos.1+2+3)</t>
    </r>
  </si>
  <si>
    <t>Report mois précédent A déc.</t>
  </si>
  <si>
    <t>Report mois précédent A jan.</t>
  </si>
  <si>
    <t>Report mois précédent A fév.</t>
  </si>
  <si>
    <t>Report mois précédent A mars</t>
  </si>
  <si>
    <t>Report mois précédent A avril</t>
  </si>
  <si>
    <t>Report mois précédent A mai</t>
  </si>
  <si>
    <t>Report mois précédent A juin</t>
  </si>
  <si>
    <t>Report mois précédent A juillet</t>
  </si>
  <si>
    <t>Report mois précédent A août</t>
  </si>
  <si>
    <t>Report mois précédent A sep.</t>
  </si>
  <si>
    <t>Report mois précédent A oct.</t>
  </si>
  <si>
    <t>Report mois précédent A nov.</t>
  </si>
  <si>
    <t>Compteur d'heures supplémentaires A fév.</t>
  </si>
  <si>
    <t>Compteur d'heures supplémentaires A mars</t>
  </si>
  <si>
    <t>Compteur d'heures supplémentaires A avril</t>
  </si>
  <si>
    <t>Compteur d'heures supplémentaires A mai</t>
  </si>
  <si>
    <t>Compteur d'heures supplémentaires A juin</t>
  </si>
  <si>
    <t>Compteur d'heures supplémentaires A juillet</t>
  </si>
  <si>
    <t>Compteur d'heures supplémentaires A août</t>
  </si>
  <si>
    <t>Compteur d'heures supplémentaires A sep.</t>
  </si>
  <si>
    <t>Compteur d'heures supplémentaires A oct.</t>
  </si>
  <si>
    <t>Compteur d'heures supplémentaires A nov.</t>
  </si>
  <si>
    <t>Compteur d'heures supplémentaires A déc.</t>
  </si>
  <si>
    <t>Report mois précédent B déc.</t>
  </si>
  <si>
    <t>Report mois précédent B jan.</t>
  </si>
  <si>
    <t>Report mois précédent B fév.</t>
  </si>
  <si>
    <t>Report mois précédent B avril</t>
  </si>
  <si>
    <t>Report mois précédent B mars</t>
  </si>
  <si>
    <t>Report mois précédent B mai</t>
  </si>
  <si>
    <t>Report mois précédent B juin</t>
  </si>
  <si>
    <t>Report mois précédent B juillet</t>
  </si>
  <si>
    <t>Report mois précédent B août</t>
  </si>
  <si>
    <t>Report mois précédent B sep.</t>
  </si>
  <si>
    <t>Report mois précédent B oct.</t>
  </si>
  <si>
    <t>Report mois précédent B nov.</t>
  </si>
  <si>
    <t>Compteur d'heures supplémentaires B jan.</t>
  </si>
  <si>
    <t>Compteur d'heures supplémentaires A jan.</t>
  </si>
  <si>
    <t>Compteur d'heures supplémentaires B fév.</t>
  </si>
  <si>
    <t>Compteur d'heures supplémentaires B mars</t>
  </si>
  <si>
    <t>Compteur d'heures supplémentaires B avril</t>
  </si>
  <si>
    <t>Compteur d'heures supplémentaires B mai</t>
  </si>
  <si>
    <t>Compteur d'heures supplémentaires B juin</t>
  </si>
  <si>
    <t>Compteur d'heures supplémentaires B juillet</t>
  </si>
  <si>
    <t>Compteur d'heures supplémentaires B août</t>
  </si>
  <si>
    <t>Compteur d'heures supplémentaires B sep.</t>
  </si>
  <si>
    <t>Compteur d'heures supplémentaires B oct.</t>
  </si>
  <si>
    <t>Compteur d'heures supplémentaires B nov.</t>
  </si>
  <si>
    <t>Compteur d'heures supplémentaires B déc.</t>
  </si>
  <si>
    <t>Heures supplémentaires payées A</t>
  </si>
  <si>
    <t>Heures supplémentaires payées B</t>
  </si>
  <si>
    <t>Solde compteur d'heures supplémentaires A</t>
  </si>
  <si>
    <t>Solde compteur d'heures supplémentaires B</t>
  </si>
  <si>
    <t>Supplément de 25% voir CCT art. 28.3</t>
  </si>
  <si>
    <t>Fin décembre, une correction manuelle des compteurs d'heures supplémentaires A et B doit être effectuée pour la clôture annuelle. (Ajouter la semaine 52 et la semaine 1 au compteur d'heures supplémentaires de décembre).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</si>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</sst>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  <font>
      <sz val="10"/>
      <color theme="1"/>
      <name val="Arial"/>
      <family val="2"/>
    </font>
    <font>
      <sz val="4.5"/>
      <color rgb="FF000000"/>
      <name val="Tahoma"/>
      <family val="2"/>
    </font>
    <font>
      <sz val="4.5"/>
      <color theme="1"/>
      <name val="Tahoma"/>
      <family val="2"/>
    </font>
    <font>
      <sz val="8"/>
      <color rgb="FF000000"/>
      <name val="Tahoma"/>
      <family val="2"/>
    </font>
    <font>
      <b/>
      <sz val="5.5"/>
      <color theme="1"/>
      <name val="Tahoma"/>
      <family val="2"/>
    </font>
    <font>
      <sz val="10"/>
      <color theme="1"/>
      <name val="Tahoma"/>
      <family val="2"/>
    </font>
    <font>
      <sz val="4"/>
      <color rgb="FF000000"/>
      <name val="Tahoma"/>
      <family val="2"/>
    </font>
    <font>
      <u/>
      <sz val="10"/>
      <color theme="10"/>
      <name val="Arial"/>
      <family val="2"/>
    </font>
    <font>
      <b/>
      <sz val="13.5"/>
      <color rgb="FF000000"/>
      <name val="Tahoma"/>
      <family val="2"/>
    </font>
    <font>
      <sz val="8"/>
      <color theme="1"/>
      <name val="Tahoma"/>
      <family val="2"/>
    </font>
    <font>
      <sz val="8"/>
      <color theme="1"/>
      <name val="Arial"/>
      <family val="2"/>
    </font>
    <font>
      <sz val="5.5"/>
      <name val="Tahoma"/>
      <family val="2"/>
    </font>
    <font>
      <u/>
      <sz val="5.5"/>
      <color theme="4"/>
      <name val="Tahoma"/>
      <family val="2"/>
    </font>
    <font>
      <b/>
      <u/>
      <sz val="7"/>
      <color rgb="FF548DD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70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7" xfId="0" applyBorder="1"/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63" xfId="0" applyFont="1" applyFill="1" applyBorder="1" applyAlignment="1">
      <alignment vertical="center" wrapText="1"/>
    </xf>
    <xf numFmtId="0" fontId="7" fillId="4" borderId="63" xfId="0" applyFont="1" applyFill="1" applyBorder="1" applyAlignment="1">
      <alignment vertical="center" wrapText="1"/>
    </xf>
    <xf numFmtId="0" fontId="7" fillId="0" borderId="60" xfId="0" applyFont="1" applyFill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68" xfId="0" applyFont="1" applyFill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vertical="center" wrapText="1"/>
    </xf>
    <xf numFmtId="0" fontId="7" fillId="0" borderId="77" xfId="0" applyFont="1" applyFill="1" applyBorder="1" applyAlignment="1">
      <alignment vertical="center" wrapText="1"/>
    </xf>
    <xf numFmtId="0" fontId="7" fillId="2" borderId="78" xfId="0" applyFont="1" applyFill="1" applyBorder="1" applyAlignment="1">
      <alignment vertical="center" wrapText="1"/>
    </xf>
    <xf numFmtId="0" fontId="7" fillId="0" borderId="79" xfId="0" applyFont="1" applyFill="1" applyBorder="1" applyAlignment="1">
      <alignment vertical="center" wrapText="1"/>
    </xf>
    <xf numFmtId="0" fontId="7" fillId="0" borderId="80" xfId="0" applyFont="1" applyFill="1" applyBorder="1" applyAlignment="1">
      <alignment vertical="center" wrapText="1"/>
    </xf>
    <xf numFmtId="0" fontId="7" fillId="2" borderId="76" xfId="0" applyFont="1" applyFill="1" applyBorder="1" applyAlignment="1">
      <alignment vertical="center" wrapText="1"/>
    </xf>
    <xf numFmtId="0" fontId="7" fillId="2" borderId="5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77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2" borderId="66" xfId="0" applyFont="1" applyFill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7" fillId="0" borderId="87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12" fillId="0" borderId="62" xfId="0" applyFont="1" applyFill="1" applyBorder="1" applyAlignment="1">
      <alignment vertical="center" wrapText="1"/>
    </xf>
    <xf numFmtId="0" fontId="12" fillId="0" borderId="63" xfId="0" applyFont="1" applyFill="1" applyBorder="1" applyAlignment="1">
      <alignment vertical="center" wrapText="1"/>
    </xf>
    <xf numFmtId="0" fontId="9" fillId="0" borderId="66" xfId="0" applyFont="1" applyBorder="1" applyAlignment="1">
      <alignment vertical="center" wrapText="1"/>
    </xf>
    <xf numFmtId="0" fontId="12" fillId="0" borderId="79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68" xfId="0" applyFont="1" applyFill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9" fillId="0" borderId="81" xfId="0" applyFont="1" applyBorder="1" applyAlignment="1">
      <alignment vertical="center" wrapText="1"/>
    </xf>
    <xf numFmtId="0" fontId="9" fillId="0" borderId="62" xfId="0" applyFont="1" applyFill="1" applyBorder="1" applyAlignment="1">
      <alignment vertical="center" wrapText="1"/>
    </xf>
    <xf numFmtId="0" fontId="9" fillId="0" borderId="63" xfId="0" applyFont="1" applyFill="1" applyBorder="1" applyAlignment="1">
      <alignment vertical="center" wrapText="1"/>
    </xf>
    <xf numFmtId="0" fontId="15" fillId="0" borderId="62" xfId="0" applyFont="1" applyFill="1" applyBorder="1" applyAlignment="1">
      <alignment vertical="center" wrapText="1"/>
    </xf>
    <xf numFmtId="0" fontId="15" fillId="0" borderId="68" xfId="0" applyFont="1" applyFill="1" applyBorder="1" applyAlignment="1">
      <alignment vertical="center" wrapText="1"/>
    </xf>
    <xf numFmtId="37" fontId="0" fillId="0" borderId="0" xfId="0" applyNumberFormat="1"/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>
      <alignment horizontal="center" vertical="center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95" xfId="0" applyFont="1" applyBorder="1" applyAlignment="1">
      <alignment horizontal="left" vertical="center" wrapText="1"/>
    </xf>
    <xf numFmtId="0" fontId="17" fillId="0" borderId="96" xfId="0" applyFont="1" applyBorder="1" applyAlignment="1" applyProtection="1">
      <alignment horizontal="center" vertical="center" wrapText="1"/>
      <protection locked="0"/>
    </xf>
    <xf numFmtId="0" fontId="17" fillId="0" borderId="97" xfId="0" applyFont="1" applyBorder="1" applyAlignment="1" applyProtection="1">
      <alignment horizontal="center" vertical="center" wrapText="1"/>
      <protection locked="0"/>
    </xf>
    <xf numFmtId="0" fontId="17" fillId="4" borderId="97" xfId="0" applyFont="1" applyFill="1" applyBorder="1" applyAlignment="1" applyProtection="1">
      <alignment horizontal="center" vertical="center" wrapText="1"/>
      <protection locked="0"/>
    </xf>
    <xf numFmtId="0" fontId="17" fillId="2" borderId="98" xfId="0" applyFont="1" applyFill="1" applyBorder="1" applyAlignment="1" applyProtection="1">
      <alignment horizontal="center" vertical="center" wrapText="1"/>
      <protection locked="0"/>
    </xf>
    <xf numFmtId="0" fontId="17" fillId="0" borderId="99" xfId="0" applyFont="1" applyBorder="1" applyAlignment="1" applyProtection="1">
      <alignment horizontal="center" vertical="center" wrapText="1"/>
      <protection locked="0"/>
    </xf>
    <xf numFmtId="0" fontId="17" fillId="4" borderId="99" xfId="0" applyFont="1" applyFill="1" applyBorder="1" applyAlignment="1" applyProtection="1">
      <alignment horizontal="center" vertical="center" wrapText="1"/>
      <protection locked="0"/>
    </xf>
    <xf numFmtId="0" fontId="18" fillId="0" borderId="101" xfId="0" applyFont="1" applyBorder="1" applyAlignment="1">
      <alignment horizontal="center" vertical="center"/>
    </xf>
    <xf numFmtId="0" fontId="17" fillId="0" borderId="98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vertical="center" wrapText="1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82" xfId="0" applyFont="1" applyBorder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5" xfId="0" applyFont="1" applyBorder="1" applyAlignment="1">
      <alignment vertical="center"/>
    </xf>
    <xf numFmtId="0" fontId="5" fillId="0" borderId="29" xfId="0" applyFont="1" applyBorder="1" applyAlignment="1">
      <alignment horizontal="left" vertical="center" wrapText="1"/>
    </xf>
    <xf numFmtId="0" fontId="17" fillId="4" borderId="96" xfId="0" applyFont="1" applyFill="1" applyBorder="1" applyAlignment="1" applyProtection="1">
      <alignment horizontal="center" vertical="center" wrapText="1"/>
      <protection locked="0"/>
    </xf>
    <xf numFmtId="0" fontId="19" fillId="0" borderId="98" xfId="0" applyFont="1" applyBorder="1" applyAlignment="1">
      <alignment vertical="center" wrapText="1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19" fillId="0" borderId="28" xfId="0" applyFont="1" applyBorder="1" applyAlignment="1">
      <alignment vertical="center" wrapText="1"/>
    </xf>
    <xf numFmtId="0" fontId="19" fillId="2" borderId="23" xfId="0" applyFont="1" applyFill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5" fillId="0" borderId="107" xfId="0" applyFont="1" applyBorder="1" applyAlignment="1" applyProtection="1">
      <alignment horizontal="center" vertical="center" wrapText="1"/>
      <protection locked="0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>
      <alignment vertical="center" wrapText="1"/>
    </xf>
    <xf numFmtId="0" fontId="17" fillId="0" borderId="102" xfId="0" applyFont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19" fillId="0" borderId="66" xfId="0" applyFont="1" applyBorder="1" applyAlignment="1">
      <alignment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20" fillId="0" borderId="108" xfId="0" applyFont="1" applyBorder="1" applyAlignment="1">
      <alignment horizontal="left" vertical="center"/>
    </xf>
    <xf numFmtId="0" fontId="17" fillId="0" borderId="10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vertical="center" wrapText="1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17" fillId="4" borderId="98" xfId="0" applyFont="1" applyFill="1" applyBorder="1" applyAlignment="1" applyProtection="1">
      <alignment horizontal="center" vertical="center" wrapText="1"/>
      <protection locked="0"/>
    </xf>
    <xf numFmtId="0" fontId="19" fillId="0" borderId="102" xfId="0" applyFont="1" applyBorder="1" applyAlignment="1">
      <alignment vertical="center" wrapText="1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>
      <alignment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7" fillId="2" borderId="102" xfId="0" applyFont="1" applyFill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5" fillId="0" borderId="111" xfId="0" applyFont="1" applyBorder="1" applyAlignment="1" applyProtection="1">
      <alignment horizontal="center" vertical="center" wrapText="1"/>
      <protection locked="0"/>
    </xf>
    <xf numFmtId="0" fontId="8" fillId="0" borderId="107" xfId="0" applyFont="1" applyBorder="1" applyAlignment="1">
      <alignment horizontal="center"/>
    </xf>
    <xf numFmtId="0" fontId="8" fillId="0" borderId="109" xfId="0" applyFont="1" applyBorder="1" applyAlignment="1">
      <alignment horizontal="center"/>
    </xf>
    <xf numFmtId="0" fontId="8" fillId="0" borderId="108" xfId="0" applyFont="1" applyBorder="1" applyAlignment="1">
      <alignment horizontal="center"/>
    </xf>
    <xf numFmtId="0" fontId="20" fillId="0" borderId="26" xfId="0" applyFont="1" applyBorder="1" applyAlignment="1">
      <alignment horizontal="left" vertical="center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vertical="center" wrapText="1"/>
      <protection locked="0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3" borderId="22" xfId="0" applyFont="1" applyFill="1" applyBorder="1" applyAlignment="1" applyProtection="1">
      <alignment vertical="center" wrapText="1"/>
      <protection locked="0"/>
    </xf>
    <xf numFmtId="0" fontId="5" fillId="3" borderId="24" xfId="0" applyFont="1" applyFill="1" applyBorder="1" applyAlignment="1" applyProtection="1">
      <alignment vertical="center" wrapText="1"/>
      <protection locked="0"/>
    </xf>
    <xf numFmtId="0" fontId="5" fillId="3" borderId="63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>
      <alignment horizontal="left" vertical="center" wrapText="1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5" fillId="3" borderId="62" xfId="0" applyFont="1" applyFill="1" applyBorder="1" applyAlignment="1" applyProtection="1">
      <alignment horizontal="center" vertical="center" wrapText="1"/>
      <protection locked="0"/>
    </xf>
    <xf numFmtId="0" fontId="5" fillId="4" borderId="63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>
      <alignment horizontal="center"/>
    </xf>
    <xf numFmtId="0" fontId="5" fillId="3" borderId="60" xfId="0" applyFont="1" applyFill="1" applyBorder="1" applyAlignment="1" applyProtection="1">
      <alignment horizontal="center" vertical="center" wrapText="1"/>
      <protection locked="0"/>
    </xf>
    <xf numFmtId="0" fontId="17" fillId="0" borderId="107" xfId="0" applyFont="1" applyBorder="1" applyAlignment="1" applyProtection="1">
      <alignment horizontal="center" vertical="center" wrapText="1"/>
      <protection locked="0"/>
    </xf>
    <xf numFmtId="0" fontId="17" fillId="0" borderId="109" xfId="0" applyFont="1" applyBorder="1" applyAlignment="1" applyProtection="1">
      <alignment horizontal="center" vertical="center" wrapText="1"/>
      <protection locked="0"/>
    </xf>
    <xf numFmtId="0" fontId="17" fillId="0" borderId="108" xfId="0" applyFont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0" fontId="8" fillId="0" borderId="28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5" fillId="0" borderId="6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9" fontId="27" fillId="5" borderId="0" xfId="0" applyNumberFormat="1" applyFont="1" applyFill="1" applyAlignment="1">
      <alignment horizontal="left" vertical="top" wrapText="1"/>
    </xf>
    <xf numFmtId="0" fontId="27" fillId="0" borderId="44" xfId="0" applyFont="1" applyBorder="1" applyAlignment="1">
      <alignment horizontal="left" vertical="top" wrapText="1"/>
    </xf>
    <xf numFmtId="0" fontId="29" fillId="0" borderId="0" xfId="0" applyFont="1"/>
    <xf numFmtId="0" fontId="28" fillId="0" borderId="0" xfId="2" applyFont="1" applyAlignment="1">
      <alignment vertical="top" wrapText="1"/>
    </xf>
    <xf numFmtId="0" fontId="28" fillId="0" borderId="44" xfId="2" applyFont="1" applyBorder="1" applyAlignment="1">
      <alignment vertical="top" wrapText="1"/>
    </xf>
    <xf numFmtId="0" fontId="20" fillId="0" borderId="21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28" fillId="0" borderId="0" xfId="2" applyFont="1" applyAlignment="1">
      <alignment horizontal="left" vertical="top" wrapText="1"/>
    </xf>
    <xf numFmtId="0" fontId="28" fillId="0" borderId="44" xfId="2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43" fontId="22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0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0" fillId="0" borderId="105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06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65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5" fillId="0" borderId="94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1" fillId="0" borderId="65" xfId="0" applyFont="1" applyBorder="1" applyAlignment="1">
      <alignment horizontal="center"/>
    </xf>
    <xf numFmtId="0" fontId="21" fillId="0" borderId="110" xfId="0" applyFont="1" applyBorder="1" applyAlignment="1">
      <alignment horizont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6" fillId="0" borderId="52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61" xfId="0" quotePrefix="1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61" xfId="0" quotePrefix="1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0" xfId="0" quotePrefix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11" fillId="0" borderId="5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58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5" fillId="0" borderId="17" xfId="0" quotePrefix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14" fillId="0" borderId="3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2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47627</xdr:rowOff>
    </xdr:from>
    <xdr:to>
      <xdr:col>2</xdr:col>
      <xdr:colOff>9525</xdr:colOff>
      <xdr:row>41</xdr:row>
      <xdr:rowOff>208358</xdr:rowOff>
    </xdr:to>
    <xdr:sp macro="" textlink="">
      <xdr:nvSpPr>
        <xdr:cNvPr id="3" name="Textfeld 14">
          <a:extLst>
            <a:ext uri="{FF2B5EF4-FFF2-40B4-BE49-F238E27FC236}">
              <a16:creationId xmlns:a16="http://schemas.microsoft.com/office/drawing/2014/main" id="{0B170DAD-14C2-4E70-AF1C-2766BF89F1A4}"/>
            </a:ext>
          </a:extLst>
        </xdr:cNvPr>
        <xdr:cNvSpPr txBox="1">
          <a:spLocks noChangeArrowheads="1"/>
        </xdr:cNvSpPr>
      </xdr:nvSpPr>
      <xdr:spPr bwMode="auto">
        <a:xfrm>
          <a:off x="1" y="47627"/>
          <a:ext cx="1771649" cy="52506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1385"/>
            </a:lnSpc>
            <a:spcBef>
              <a:spcPts val="360"/>
            </a:spcBef>
            <a:spcAft>
              <a:spcPts val="1800"/>
            </a:spcAft>
            <a:tabLst>
              <a:tab pos="1986915" algn="r"/>
            </a:tabLst>
          </a:pPr>
          <a:r>
            <a:rPr lang="fr-CH" sz="1400" b="1" spc="-20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Contrôle 2025 de </a:t>
          </a:r>
          <a:br>
            <a:rPr lang="fr-CH" sz="1400" b="1" spc="-20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400" b="1" spc="-20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durée du travail par la CPN de la branche des techniques du bâtiment</a:t>
          </a:r>
          <a:endParaRPr lang="de-CH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86000"/>
            </a:lnSpc>
            <a:spcAft>
              <a:spcPts val="1000"/>
            </a:spcAft>
            <a:tabLst>
              <a:tab pos="1982470" algn="r"/>
            </a:tabLst>
          </a:pP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Nom:</a:t>
          </a:r>
          <a:b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Prénom:</a:t>
          </a:r>
          <a:b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Année de naissance:	</a:t>
          </a:r>
          <a:b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800" b="1" spc="1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Droit aux vacances:</a:t>
          </a:r>
          <a:br>
            <a:rPr lang="fr-CH" sz="800" b="1" spc="1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800" b="1" spc="1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Occupation dès le:</a:t>
          </a:r>
          <a:br>
            <a:rPr lang="fr-CH" sz="800" b="1" spc="1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800" b="1" spc="1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jusqu’au:</a:t>
          </a:r>
          <a:br>
            <a:rPr lang="fr-CH" sz="800" b="1" spc="1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□ 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 = vacances (8h / jour)</a:t>
          </a:r>
          <a:b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□ 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 </a:t>
          </a:r>
          <a:r>
            <a:rPr lang="fr-CH" sz="800" b="1" spc="3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= jour férié 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(8h / jour)</a:t>
          </a:r>
          <a:b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□ </a:t>
          </a:r>
          <a:r>
            <a:rPr lang="fr-CH" sz="800" b="1" spc="4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Mil/PC = service militaire/ pro-</a:t>
          </a:r>
          <a:br>
            <a:rPr lang="fr-CH" sz="800" b="1" spc="4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800" b="1" spc="4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tection civile 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(8h / jour)</a:t>
          </a:r>
          <a:b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□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</a:t>
          </a:r>
          <a:r>
            <a:rPr lang="fr-CH" sz="800" b="1" spc="3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= maladie 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(8h / jour)</a:t>
          </a:r>
          <a:b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□ </a:t>
          </a:r>
          <a:r>
            <a:rPr lang="fr-CH" sz="800" b="1" spc="3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 = jour de compensation (-)</a:t>
          </a:r>
          <a:br>
            <a:rPr lang="fr-CH" sz="800" b="1" spc="3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□ 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= accident (8h / jour)</a:t>
          </a:r>
          <a:b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□ 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 </a:t>
          </a:r>
          <a:r>
            <a:rPr lang="fr-CH" sz="800" b="1" spc="2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= Heures négatives (-)</a:t>
          </a:r>
          <a:br>
            <a:rPr lang="fr-CH" sz="800" b="1" spc="2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□ </a:t>
          </a:r>
          <a:r>
            <a:rPr lang="fr-CH" sz="800" b="1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JI </a:t>
          </a:r>
          <a:r>
            <a:rPr lang="fr-CH" sz="800" b="1" spc="3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= jour d’absence indemnisé</a:t>
          </a:r>
          <a:br>
            <a:rPr lang="fr-CH" sz="800" b="1" spc="3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800" b="1" spc="30">
              <a:solidFill>
                <a:srgbClr val="000000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(selon art. 34ss)</a:t>
          </a:r>
          <a:endParaRPr lang="de-CH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Bef>
              <a:spcPts val="600"/>
            </a:spcBef>
            <a:spcAft>
              <a:spcPts val="1000"/>
            </a:spcAft>
          </a:pPr>
          <a:r>
            <a:rPr lang="fr-CH" sz="700" b="1" spc="-4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Les jours complets d’absence seront inscrits </a:t>
          </a:r>
          <a:r>
            <a:rPr lang="fr-CH" sz="700" b="1" spc="-5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avec 8h </a:t>
          </a:r>
          <a:r>
            <a:rPr lang="fr-CH" sz="700" b="1" spc="-4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à la ligne </a:t>
          </a:r>
          <a:r>
            <a:rPr lang="fr-CH" sz="700" b="1" spc="-5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br>
            <a:rPr lang="fr-CH" sz="700" b="1" spc="-5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fr-CH" sz="700" b="1" spc="-5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H" sz="700" b="1" spc="-5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Les totaux hebdomadaires pour les semaines qui dépassent la fin du mois doivent toujours être inscrits à la fin de la semaine.</a:t>
          </a:r>
          <a:br>
            <a:rPr lang="fr-CH" sz="700" b="1" spc="-5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fr-CH" sz="700" b="1" spc="-5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fr-CH" sz="700" b="1" spc="-50">
              <a:solidFill>
                <a:srgbClr val="0000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de-CH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9F6F-2BA7-4158-97D9-7B5BDBC4563C}">
  <dimension ref="A1:AQ156"/>
  <sheetViews>
    <sheetView tabSelected="1" topLeftCell="C1" zoomScale="150" zoomScaleNormal="150" workbookViewId="0">
      <selection activeCell="AM8" sqref="AM8"/>
    </sheetView>
  </sheetViews>
  <sheetFormatPr baseColWidth="10" defaultRowHeight="12.75" x14ac:dyDescent="0.2"/>
  <cols>
    <col min="1" max="1" width="16.7109375" customWidth="1"/>
    <col min="2" max="2" width="9.7109375" customWidth="1"/>
    <col min="3" max="3" width="2.85546875" style="98" customWidth="1"/>
    <col min="4" max="4" width="20.28515625" style="189" customWidth="1"/>
    <col min="5" max="35" width="3" style="188" customWidth="1"/>
    <col min="36" max="36" width="5.85546875" style="188" bestFit="1" customWidth="1"/>
    <col min="37" max="37" width="25.28515625" style="188" customWidth="1"/>
    <col min="38" max="38" width="12.28515625" style="189" bestFit="1" customWidth="1"/>
    <col min="39" max="39" width="11.42578125" style="191"/>
  </cols>
  <sheetData>
    <row r="1" spans="2:43" ht="8.4499999999999993" customHeight="1" x14ac:dyDescent="0.2">
      <c r="C1" s="8"/>
      <c r="D1" s="325" t="s">
        <v>217</v>
      </c>
      <c r="E1" s="265" t="s">
        <v>64</v>
      </c>
      <c r="F1" s="266"/>
      <c r="G1" s="266"/>
      <c r="H1" s="266"/>
      <c r="I1" s="267"/>
      <c r="J1" s="265" t="s">
        <v>65</v>
      </c>
      <c r="K1" s="266"/>
      <c r="L1" s="266"/>
      <c r="M1" s="266"/>
      <c r="N1" s="266"/>
      <c r="O1" s="266"/>
      <c r="P1" s="267"/>
      <c r="Q1" s="265" t="s">
        <v>66</v>
      </c>
      <c r="R1" s="266"/>
      <c r="S1" s="266"/>
      <c r="T1" s="266"/>
      <c r="U1" s="266"/>
      <c r="V1" s="266"/>
      <c r="W1" s="267"/>
      <c r="X1" s="265" t="s">
        <v>67</v>
      </c>
      <c r="Y1" s="266"/>
      <c r="Z1" s="266"/>
      <c r="AA1" s="266"/>
      <c r="AB1" s="266"/>
      <c r="AC1" s="266"/>
      <c r="AD1" s="267"/>
      <c r="AE1" s="266" t="s">
        <v>68</v>
      </c>
      <c r="AF1" s="266"/>
      <c r="AG1" s="266"/>
      <c r="AH1" s="266"/>
      <c r="AI1" s="267"/>
      <c r="AJ1" s="323" t="s">
        <v>5</v>
      </c>
      <c r="AK1" s="108" t="s">
        <v>52</v>
      </c>
      <c r="AL1" s="109" t="s">
        <v>137</v>
      </c>
    </row>
    <row r="2" spans="2:43" ht="8.4499999999999993" customHeight="1" thickBot="1" x14ac:dyDescent="0.25">
      <c r="C2" s="36"/>
      <c r="D2" s="325"/>
      <c r="E2" s="81">
        <v>1</v>
      </c>
      <c r="F2" s="83">
        <v>2</v>
      </c>
      <c r="G2" s="83">
        <v>3</v>
      </c>
      <c r="H2" s="83">
        <v>4</v>
      </c>
      <c r="I2" s="84">
        <v>5</v>
      </c>
      <c r="J2" s="81">
        <v>6</v>
      </c>
      <c r="K2" s="83">
        <v>7</v>
      </c>
      <c r="L2" s="83">
        <v>8</v>
      </c>
      <c r="M2" s="83">
        <v>9</v>
      </c>
      <c r="N2" s="83">
        <v>10</v>
      </c>
      <c r="O2" s="83">
        <v>11</v>
      </c>
      <c r="P2" s="84">
        <v>12</v>
      </c>
      <c r="Q2" s="81">
        <v>13</v>
      </c>
      <c r="R2" s="83">
        <v>14</v>
      </c>
      <c r="S2" s="83">
        <v>15</v>
      </c>
      <c r="T2" s="83">
        <v>16</v>
      </c>
      <c r="U2" s="83">
        <v>17</v>
      </c>
      <c r="V2" s="83">
        <v>18</v>
      </c>
      <c r="W2" s="84">
        <v>19</v>
      </c>
      <c r="X2" s="81">
        <v>20</v>
      </c>
      <c r="Y2" s="83">
        <v>21</v>
      </c>
      <c r="Z2" s="83">
        <v>22</v>
      </c>
      <c r="AA2" s="83">
        <v>23</v>
      </c>
      <c r="AB2" s="83">
        <v>24</v>
      </c>
      <c r="AC2" s="83">
        <v>25</v>
      </c>
      <c r="AD2" s="84">
        <v>26</v>
      </c>
      <c r="AE2" s="85">
        <v>27</v>
      </c>
      <c r="AF2" s="83">
        <v>28</v>
      </c>
      <c r="AG2" s="83">
        <v>29</v>
      </c>
      <c r="AH2" s="83">
        <v>30</v>
      </c>
      <c r="AI2" s="84">
        <v>31</v>
      </c>
      <c r="AJ2" s="324"/>
      <c r="AK2" s="110">
        <v>23</v>
      </c>
      <c r="AL2" s="110">
        <f>AK2*8</f>
        <v>184</v>
      </c>
    </row>
    <row r="3" spans="2:43" ht="17.100000000000001" customHeight="1" x14ac:dyDescent="0.2">
      <c r="C3" s="99">
        <v>1</v>
      </c>
      <c r="D3" s="106" t="s">
        <v>117</v>
      </c>
      <c r="E3" s="111"/>
      <c r="F3" s="112"/>
      <c r="G3" s="112"/>
      <c r="H3" s="113"/>
      <c r="I3" s="114"/>
      <c r="J3" s="111"/>
      <c r="K3" s="112"/>
      <c r="L3" s="115"/>
      <c r="M3" s="112"/>
      <c r="N3" s="112"/>
      <c r="O3" s="116"/>
      <c r="P3" s="114"/>
      <c r="Q3" s="111"/>
      <c r="R3" s="115"/>
      <c r="S3" s="115"/>
      <c r="T3" s="112"/>
      <c r="U3" s="112"/>
      <c r="V3" s="113"/>
      <c r="W3" s="114"/>
      <c r="X3" s="111"/>
      <c r="Y3" s="117"/>
      <c r="Z3" s="112"/>
      <c r="AA3" s="112"/>
      <c r="AB3" s="112"/>
      <c r="AC3" s="113"/>
      <c r="AD3" s="114"/>
      <c r="AE3" s="115"/>
      <c r="AF3" s="112"/>
      <c r="AG3" s="115"/>
      <c r="AH3" s="112"/>
      <c r="AI3" s="118"/>
      <c r="AJ3" s="119">
        <f>SUM(E3:AI3)</f>
        <v>0</v>
      </c>
      <c r="AK3" s="232" t="s">
        <v>138</v>
      </c>
      <c r="AL3" s="234">
        <f>AJ3+AJ5+AJ7</f>
        <v>0</v>
      </c>
    </row>
    <row r="4" spans="2:43" ht="9.9499999999999993" customHeight="1" x14ac:dyDescent="0.2">
      <c r="B4" s="192"/>
      <c r="C4" s="99"/>
      <c r="D4" s="193" t="s">
        <v>49</v>
      </c>
      <c r="E4" s="91"/>
      <c r="F4" s="92"/>
      <c r="G4" s="92"/>
      <c r="H4" s="120"/>
      <c r="I4" s="121"/>
      <c r="J4" s="95"/>
      <c r="K4" s="96"/>
      <c r="L4" s="92"/>
      <c r="M4" s="89"/>
      <c r="N4" s="92"/>
      <c r="O4" s="120"/>
      <c r="P4" s="121"/>
      <c r="Q4" s="91"/>
      <c r="R4" s="101"/>
      <c r="S4" s="92"/>
      <c r="T4" s="92"/>
      <c r="U4" s="92"/>
      <c r="V4" s="120"/>
      <c r="W4" s="121"/>
      <c r="X4" s="91"/>
      <c r="Y4" s="92"/>
      <c r="Z4" s="92"/>
      <c r="AA4" s="92"/>
      <c r="AB4" s="92"/>
      <c r="AC4" s="120"/>
      <c r="AD4" s="121"/>
      <c r="AE4" s="89"/>
      <c r="AF4" s="90"/>
      <c r="AG4" s="92"/>
      <c r="AH4" s="92"/>
      <c r="AI4" s="102"/>
      <c r="AJ4" s="122"/>
      <c r="AK4" s="233"/>
      <c r="AL4" s="235"/>
    </row>
    <row r="5" spans="2:43" ht="9.9499999999999993" customHeight="1" x14ac:dyDescent="0.2">
      <c r="C5" s="336">
        <v>2</v>
      </c>
      <c r="D5" s="326" t="s">
        <v>120</v>
      </c>
      <c r="E5" s="321"/>
      <c r="F5" s="270"/>
      <c r="G5" s="270"/>
      <c r="H5" s="270"/>
      <c r="I5" s="268"/>
      <c r="J5" s="332"/>
      <c r="K5" s="334"/>
      <c r="L5" s="270"/>
      <c r="M5" s="270"/>
      <c r="N5" s="270"/>
      <c r="O5" s="270"/>
      <c r="P5" s="268"/>
      <c r="Q5" s="321"/>
      <c r="R5" s="270"/>
      <c r="S5" s="270"/>
      <c r="T5" s="270"/>
      <c r="U5" s="270"/>
      <c r="V5" s="270"/>
      <c r="W5" s="268"/>
      <c r="X5" s="321"/>
      <c r="Y5" s="270"/>
      <c r="Z5" s="270"/>
      <c r="AA5" s="270"/>
      <c r="AB5" s="270"/>
      <c r="AC5" s="270"/>
      <c r="AD5" s="268"/>
      <c r="AE5" s="321"/>
      <c r="AF5" s="270"/>
      <c r="AG5" s="270"/>
      <c r="AH5" s="270"/>
      <c r="AI5" s="268"/>
      <c r="AJ5" s="294">
        <f>SUM(E5:AI6)</f>
        <v>0</v>
      </c>
      <c r="AK5" s="202" t="s">
        <v>152</v>
      </c>
      <c r="AL5" s="124">
        <v>0</v>
      </c>
    </row>
    <row r="6" spans="2:43" ht="9.9499999999999993" customHeight="1" x14ac:dyDescent="0.2">
      <c r="C6" s="336"/>
      <c r="D6" s="262"/>
      <c r="E6" s="322"/>
      <c r="F6" s="291"/>
      <c r="G6" s="291"/>
      <c r="H6" s="291"/>
      <c r="I6" s="269"/>
      <c r="J6" s="333"/>
      <c r="K6" s="335"/>
      <c r="L6" s="291"/>
      <c r="M6" s="291"/>
      <c r="N6" s="291"/>
      <c r="O6" s="291"/>
      <c r="P6" s="269"/>
      <c r="Q6" s="322"/>
      <c r="R6" s="291"/>
      <c r="S6" s="291"/>
      <c r="T6" s="291"/>
      <c r="U6" s="291"/>
      <c r="V6" s="291"/>
      <c r="W6" s="269"/>
      <c r="X6" s="322"/>
      <c r="Y6" s="291"/>
      <c r="Z6" s="291"/>
      <c r="AA6" s="291"/>
      <c r="AB6" s="291"/>
      <c r="AC6" s="291"/>
      <c r="AD6" s="269"/>
      <c r="AE6" s="322"/>
      <c r="AF6" s="291"/>
      <c r="AG6" s="291"/>
      <c r="AH6" s="291"/>
      <c r="AI6" s="269"/>
      <c r="AJ6" s="295"/>
      <c r="AK6" s="202" t="s">
        <v>188</v>
      </c>
      <c r="AL6" s="124">
        <f>E10+J10+Q10</f>
        <v>-104</v>
      </c>
    </row>
    <row r="7" spans="2:43" ht="9.9499999999999993" customHeight="1" x14ac:dyDescent="0.2">
      <c r="C7" s="336">
        <v>3</v>
      </c>
      <c r="D7" s="262" t="s">
        <v>121</v>
      </c>
      <c r="E7" s="321"/>
      <c r="F7" s="270"/>
      <c r="G7" s="270"/>
      <c r="H7" s="270"/>
      <c r="I7" s="268"/>
      <c r="J7" s="332"/>
      <c r="K7" s="334"/>
      <c r="L7" s="270"/>
      <c r="M7" s="270"/>
      <c r="N7" s="270"/>
      <c r="O7" s="270"/>
      <c r="P7" s="268"/>
      <c r="Q7" s="321"/>
      <c r="R7" s="270"/>
      <c r="S7" s="270"/>
      <c r="T7" s="270"/>
      <c r="U7" s="270"/>
      <c r="V7" s="270"/>
      <c r="W7" s="268"/>
      <c r="X7" s="321"/>
      <c r="Y7" s="270"/>
      <c r="Z7" s="270"/>
      <c r="AA7" s="270"/>
      <c r="AB7" s="270"/>
      <c r="AC7" s="270"/>
      <c r="AD7" s="268"/>
      <c r="AE7" s="321"/>
      <c r="AF7" s="270"/>
      <c r="AG7" s="270"/>
      <c r="AH7" s="270"/>
      <c r="AI7" s="268"/>
      <c r="AJ7" s="294">
        <f>SUM(E7:AI8)</f>
        <v>0</v>
      </c>
      <c r="AK7" s="202" t="s">
        <v>175</v>
      </c>
      <c r="AL7" s="124">
        <v>0</v>
      </c>
    </row>
    <row r="8" spans="2:43" ht="9.9499999999999993" customHeight="1" x14ac:dyDescent="0.2">
      <c r="C8" s="336"/>
      <c r="D8" s="263"/>
      <c r="E8" s="322"/>
      <c r="F8" s="291"/>
      <c r="G8" s="291"/>
      <c r="H8" s="291"/>
      <c r="I8" s="269"/>
      <c r="J8" s="333"/>
      <c r="K8" s="335"/>
      <c r="L8" s="291"/>
      <c r="M8" s="291"/>
      <c r="N8" s="291"/>
      <c r="O8" s="291"/>
      <c r="P8" s="269"/>
      <c r="Q8" s="322"/>
      <c r="R8" s="291"/>
      <c r="S8" s="291"/>
      <c r="T8" s="291"/>
      <c r="U8" s="291"/>
      <c r="V8" s="291"/>
      <c r="W8" s="269"/>
      <c r="X8" s="322"/>
      <c r="Y8" s="291"/>
      <c r="Z8" s="291"/>
      <c r="AA8" s="291"/>
      <c r="AB8" s="291"/>
      <c r="AC8" s="291"/>
      <c r="AD8" s="269"/>
      <c r="AE8" s="322"/>
      <c r="AF8" s="291"/>
      <c r="AG8" s="291"/>
      <c r="AH8" s="291"/>
      <c r="AI8" s="269"/>
      <c r="AJ8" s="295"/>
      <c r="AK8" s="202" t="s">
        <v>187</v>
      </c>
      <c r="AL8" s="124">
        <f>E11+J11+Q11</f>
        <v>0</v>
      </c>
    </row>
    <row r="9" spans="2:43" ht="9.9499999999999993" customHeight="1" x14ac:dyDescent="0.2">
      <c r="C9" s="99">
        <v>4</v>
      </c>
      <c r="D9" s="194" t="s">
        <v>118</v>
      </c>
      <c r="E9" s="215">
        <f>SUM(E3:I3,E5:I8)</f>
        <v>0</v>
      </c>
      <c r="F9" s="216"/>
      <c r="G9" s="216"/>
      <c r="H9" s="216"/>
      <c r="I9" s="217"/>
      <c r="J9" s="215">
        <f>SUM(J3:P3,J5:P8)</f>
        <v>0</v>
      </c>
      <c r="K9" s="216"/>
      <c r="L9" s="216"/>
      <c r="M9" s="216"/>
      <c r="N9" s="216"/>
      <c r="O9" s="216"/>
      <c r="P9" s="217"/>
      <c r="Q9" s="215">
        <f>SUM(Q3:W3,Q5:W8)</f>
        <v>0</v>
      </c>
      <c r="R9" s="216"/>
      <c r="S9" s="216"/>
      <c r="T9" s="216"/>
      <c r="U9" s="216"/>
      <c r="V9" s="216"/>
      <c r="W9" s="217"/>
      <c r="X9" s="215">
        <f>SUM(X3:AD3,X5:AD8)</f>
        <v>0</v>
      </c>
      <c r="Y9" s="216"/>
      <c r="Z9" s="216"/>
      <c r="AA9" s="216"/>
      <c r="AB9" s="216"/>
      <c r="AC9" s="216"/>
      <c r="AD9" s="217"/>
      <c r="AE9" s="257"/>
      <c r="AF9" s="257"/>
      <c r="AG9" s="257"/>
      <c r="AH9" s="257"/>
      <c r="AI9" s="258"/>
      <c r="AJ9" s="218"/>
      <c r="AK9" s="123" t="s">
        <v>200</v>
      </c>
      <c r="AL9" s="124"/>
    </row>
    <row r="10" spans="2:43" ht="9.9499999999999993" customHeight="1" x14ac:dyDescent="0.2">
      <c r="C10" s="99"/>
      <c r="D10" s="106" t="s">
        <v>119</v>
      </c>
      <c r="E10" s="212">
        <f>E9-E11-24</f>
        <v>-24</v>
      </c>
      <c r="F10" s="213"/>
      <c r="G10" s="213"/>
      <c r="H10" s="213"/>
      <c r="I10" s="214"/>
      <c r="J10" s="212">
        <f>J9-J11-$B$47</f>
        <v>-40</v>
      </c>
      <c r="K10" s="213"/>
      <c r="L10" s="213"/>
      <c r="M10" s="213"/>
      <c r="N10" s="213"/>
      <c r="O10" s="213"/>
      <c r="P10" s="214"/>
      <c r="Q10" s="212">
        <f>Q9-Q11-$B$47</f>
        <v>-40</v>
      </c>
      <c r="R10" s="213"/>
      <c r="S10" s="213"/>
      <c r="T10" s="213"/>
      <c r="U10" s="213"/>
      <c r="V10" s="213"/>
      <c r="W10" s="214"/>
      <c r="X10" s="212">
        <f>X9-X11-$B$47</f>
        <v>-40</v>
      </c>
      <c r="Y10" s="213"/>
      <c r="Z10" s="213"/>
      <c r="AA10" s="213"/>
      <c r="AB10" s="213"/>
      <c r="AC10" s="213"/>
      <c r="AD10" s="214"/>
      <c r="AE10" s="253"/>
      <c r="AF10" s="254"/>
      <c r="AG10" s="254"/>
      <c r="AH10" s="254"/>
      <c r="AI10" s="255"/>
      <c r="AJ10" s="219"/>
      <c r="AK10" s="123" t="s">
        <v>202</v>
      </c>
      <c r="AL10" s="124">
        <f>AL5+AL6+AL9</f>
        <v>-104</v>
      </c>
    </row>
    <row r="11" spans="2:43" ht="9.9499999999999993" customHeight="1" thickBot="1" x14ac:dyDescent="0.25">
      <c r="C11" s="99"/>
      <c r="D11" s="106" t="s">
        <v>122</v>
      </c>
      <c r="E11" s="212">
        <f>IF(E9-24&lt;5,0,E9-29)</f>
        <v>0</v>
      </c>
      <c r="F11" s="213"/>
      <c r="G11" s="213"/>
      <c r="H11" s="213"/>
      <c r="I11" s="214"/>
      <c r="J11" s="212">
        <f>IF(J9&gt;$B$48,J9-$B$48,0)</f>
        <v>0</v>
      </c>
      <c r="K11" s="213"/>
      <c r="L11" s="213"/>
      <c r="M11" s="213"/>
      <c r="N11" s="213"/>
      <c r="O11" s="213"/>
      <c r="P11" s="214"/>
      <c r="Q11" s="212">
        <f>IF(Q9&gt;$B$48,Q9-$B$48,0)</f>
        <v>0</v>
      </c>
      <c r="R11" s="213"/>
      <c r="S11" s="213"/>
      <c r="T11" s="213"/>
      <c r="U11" s="213"/>
      <c r="V11" s="213"/>
      <c r="W11" s="214"/>
      <c r="X11" s="212">
        <f>IF(X9&gt;$B$48,X9-$B$48,0)</f>
        <v>0</v>
      </c>
      <c r="Y11" s="213"/>
      <c r="Z11" s="213"/>
      <c r="AA11" s="213"/>
      <c r="AB11" s="213"/>
      <c r="AC11" s="213"/>
      <c r="AD11" s="214"/>
      <c r="AE11" s="253"/>
      <c r="AF11" s="254"/>
      <c r="AG11" s="254"/>
      <c r="AH11" s="254"/>
      <c r="AI11" s="255"/>
      <c r="AJ11" s="219"/>
      <c r="AK11" s="125" t="s">
        <v>203</v>
      </c>
      <c r="AL11" s="145">
        <f>AL7+AL8</f>
        <v>0</v>
      </c>
    </row>
    <row r="12" spans="2:43" ht="8.4499999999999993" customHeight="1" thickBot="1" x14ac:dyDescent="0.25">
      <c r="C12" s="99">
        <v>5</v>
      </c>
      <c r="D12" s="195" t="s">
        <v>50</v>
      </c>
      <c r="E12" s="136"/>
      <c r="F12" s="138"/>
      <c r="G12" s="138"/>
      <c r="H12" s="138"/>
      <c r="I12" s="137"/>
      <c r="J12" s="136"/>
      <c r="K12" s="138"/>
      <c r="L12" s="138"/>
      <c r="M12" s="138"/>
      <c r="N12" s="138"/>
      <c r="O12" s="138"/>
      <c r="P12" s="137"/>
      <c r="Q12" s="136"/>
      <c r="R12" s="138"/>
      <c r="S12" s="138"/>
      <c r="T12" s="138"/>
      <c r="U12" s="138"/>
      <c r="V12" s="138"/>
      <c r="W12" s="137"/>
      <c r="X12" s="136"/>
      <c r="Y12" s="138"/>
      <c r="Z12" s="138"/>
      <c r="AA12" s="138"/>
      <c r="AB12" s="138"/>
      <c r="AC12" s="138"/>
      <c r="AD12" s="137"/>
      <c r="AE12" s="138"/>
      <c r="AF12" s="138"/>
      <c r="AG12" s="138"/>
      <c r="AH12" s="138"/>
      <c r="AI12" s="137"/>
      <c r="AJ12" s="259"/>
      <c r="AK12" s="236"/>
      <c r="AL12" s="237"/>
      <c r="AQ12" s="80"/>
    </row>
    <row r="13" spans="2:43" ht="8.1" customHeight="1" thickBot="1" x14ac:dyDescent="0.25">
      <c r="C13" s="286"/>
      <c r="D13" s="288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</row>
    <row r="14" spans="2:43" ht="8.4499999999999993" customHeight="1" x14ac:dyDescent="0.2">
      <c r="C14" s="238"/>
      <c r="D14" s="249" t="s">
        <v>216</v>
      </c>
      <c r="E14" s="320" t="s">
        <v>68</v>
      </c>
      <c r="F14" s="320"/>
      <c r="G14" s="320" t="s">
        <v>69</v>
      </c>
      <c r="H14" s="320"/>
      <c r="I14" s="320"/>
      <c r="J14" s="320"/>
      <c r="K14" s="320"/>
      <c r="L14" s="320"/>
      <c r="M14" s="320"/>
      <c r="N14" s="320" t="s">
        <v>70</v>
      </c>
      <c r="O14" s="320"/>
      <c r="P14" s="320"/>
      <c r="Q14" s="320"/>
      <c r="R14" s="320"/>
      <c r="S14" s="320"/>
      <c r="T14" s="320"/>
      <c r="U14" s="320" t="s">
        <v>71</v>
      </c>
      <c r="V14" s="320"/>
      <c r="W14" s="320"/>
      <c r="X14" s="320"/>
      <c r="Y14" s="320"/>
      <c r="Z14" s="320"/>
      <c r="AA14" s="320"/>
      <c r="AB14" s="320" t="s">
        <v>72</v>
      </c>
      <c r="AC14" s="320"/>
      <c r="AD14" s="320"/>
      <c r="AE14" s="320"/>
      <c r="AF14" s="320"/>
      <c r="AG14" s="307"/>
      <c r="AH14" s="308"/>
      <c r="AI14" s="309"/>
      <c r="AJ14" s="313" t="s">
        <v>5</v>
      </c>
      <c r="AK14" s="109" t="s">
        <v>53</v>
      </c>
      <c r="AL14" s="109" t="s">
        <v>139</v>
      </c>
    </row>
    <row r="15" spans="2:43" ht="8.4499999999999993" customHeight="1" thickBot="1" x14ac:dyDescent="0.25">
      <c r="C15" s="287"/>
      <c r="D15" s="250"/>
      <c r="E15" s="81">
        <v>1</v>
      </c>
      <c r="F15" s="84">
        <v>2</v>
      </c>
      <c r="G15" s="81">
        <v>3</v>
      </c>
      <c r="H15" s="83">
        <v>4</v>
      </c>
      <c r="I15" s="83">
        <v>5</v>
      </c>
      <c r="J15" s="83">
        <v>6</v>
      </c>
      <c r="K15" s="83">
        <v>7</v>
      </c>
      <c r="L15" s="83">
        <v>8</v>
      </c>
      <c r="M15" s="84">
        <v>9</v>
      </c>
      <c r="N15" s="81">
        <v>10</v>
      </c>
      <c r="O15" s="83">
        <v>11</v>
      </c>
      <c r="P15" s="83">
        <v>12</v>
      </c>
      <c r="Q15" s="83">
        <v>13</v>
      </c>
      <c r="R15" s="83">
        <v>14</v>
      </c>
      <c r="S15" s="83">
        <v>15</v>
      </c>
      <c r="T15" s="84">
        <v>16</v>
      </c>
      <c r="U15" s="85">
        <v>17</v>
      </c>
      <c r="V15" s="82">
        <v>18</v>
      </c>
      <c r="W15" s="83">
        <v>19</v>
      </c>
      <c r="X15" s="83">
        <v>20</v>
      </c>
      <c r="Y15" s="83">
        <v>21</v>
      </c>
      <c r="Z15" s="83">
        <v>22</v>
      </c>
      <c r="AA15" s="84">
        <v>23</v>
      </c>
      <c r="AB15" s="85">
        <v>24</v>
      </c>
      <c r="AC15" s="83">
        <v>25</v>
      </c>
      <c r="AD15" s="83">
        <v>26</v>
      </c>
      <c r="AE15" s="83">
        <v>27</v>
      </c>
      <c r="AF15" s="84">
        <v>28</v>
      </c>
      <c r="AG15" s="310"/>
      <c r="AH15" s="311"/>
      <c r="AI15" s="312"/>
      <c r="AJ15" s="314"/>
      <c r="AK15" s="126">
        <v>20</v>
      </c>
      <c r="AL15" s="126">
        <f>AK15*8</f>
        <v>160</v>
      </c>
    </row>
    <row r="16" spans="2:43" ht="17.100000000000001" customHeight="1" x14ac:dyDescent="0.2">
      <c r="C16" s="99">
        <v>1</v>
      </c>
      <c r="D16" s="106" t="s">
        <v>117</v>
      </c>
      <c r="E16" s="127"/>
      <c r="F16" s="114"/>
      <c r="G16" s="115"/>
      <c r="H16" s="112"/>
      <c r="I16" s="115"/>
      <c r="J16" s="112"/>
      <c r="K16" s="112"/>
      <c r="L16" s="113"/>
      <c r="M16" s="114"/>
      <c r="N16" s="115"/>
      <c r="O16" s="112"/>
      <c r="P16" s="115"/>
      <c r="Q16" s="112"/>
      <c r="R16" s="112"/>
      <c r="S16" s="113"/>
      <c r="T16" s="114"/>
      <c r="U16" s="115"/>
      <c r="V16" s="112"/>
      <c r="W16" s="115"/>
      <c r="X16" s="112"/>
      <c r="Y16" s="112"/>
      <c r="Z16" s="113"/>
      <c r="AA16" s="114"/>
      <c r="AB16" s="115"/>
      <c r="AC16" s="112"/>
      <c r="AD16" s="115"/>
      <c r="AE16" s="112"/>
      <c r="AF16" s="118"/>
      <c r="AG16" s="218"/>
      <c r="AH16" s="315"/>
      <c r="AI16" s="316"/>
      <c r="AJ16" s="128">
        <f>SUM(E16:AF16)</f>
        <v>0</v>
      </c>
      <c r="AK16" s="232" t="s">
        <v>140</v>
      </c>
      <c r="AL16" s="234">
        <f>AJ16+AJ18+AJ20</f>
        <v>0</v>
      </c>
    </row>
    <row r="17" spans="3:38" ht="9.9499999999999993" customHeight="1" x14ac:dyDescent="0.2">
      <c r="C17" s="46"/>
      <c r="D17" s="193" t="s">
        <v>49</v>
      </c>
      <c r="E17" s="129"/>
      <c r="F17" s="121"/>
      <c r="G17" s="89"/>
      <c r="H17" s="92"/>
      <c r="I17" s="101"/>
      <c r="J17" s="130"/>
      <c r="K17" s="92"/>
      <c r="L17" s="120"/>
      <c r="M17" s="121"/>
      <c r="N17" s="131"/>
      <c r="O17" s="132"/>
      <c r="P17" s="130"/>
      <c r="Q17" s="92"/>
      <c r="R17" s="92"/>
      <c r="S17" s="120"/>
      <c r="T17" s="121"/>
      <c r="U17" s="131"/>
      <c r="V17" s="96"/>
      <c r="W17" s="101"/>
      <c r="X17" s="92"/>
      <c r="Y17" s="92"/>
      <c r="Z17" s="120"/>
      <c r="AA17" s="121"/>
      <c r="AB17" s="131"/>
      <c r="AC17" s="96"/>
      <c r="AD17" s="101"/>
      <c r="AE17" s="92"/>
      <c r="AF17" s="102"/>
      <c r="AG17" s="219"/>
      <c r="AH17" s="317"/>
      <c r="AI17" s="318"/>
      <c r="AJ17" s="133"/>
      <c r="AK17" s="233"/>
      <c r="AL17" s="235"/>
    </row>
    <row r="18" spans="3:38" ht="9.9499999999999993" customHeight="1" x14ac:dyDescent="0.2">
      <c r="C18" s="328">
        <v>2</v>
      </c>
      <c r="D18" s="326" t="s">
        <v>120</v>
      </c>
      <c r="E18" s="321"/>
      <c r="F18" s="268"/>
      <c r="G18" s="289"/>
      <c r="H18" s="270"/>
      <c r="I18" s="270"/>
      <c r="J18" s="270"/>
      <c r="K18" s="270"/>
      <c r="L18" s="270"/>
      <c r="M18" s="268"/>
      <c r="N18" s="289"/>
      <c r="O18" s="300"/>
      <c r="P18" s="247"/>
      <c r="Q18" s="289"/>
      <c r="R18" s="270"/>
      <c r="S18" s="270"/>
      <c r="T18" s="268"/>
      <c r="U18" s="289"/>
      <c r="V18" s="270"/>
      <c r="W18" s="303"/>
      <c r="X18" s="270"/>
      <c r="Y18" s="270"/>
      <c r="Z18" s="270"/>
      <c r="AA18" s="268"/>
      <c r="AB18" s="289"/>
      <c r="AC18" s="270"/>
      <c r="AD18" s="303"/>
      <c r="AE18" s="270"/>
      <c r="AF18" s="268"/>
      <c r="AG18" s="219"/>
      <c r="AH18" s="317"/>
      <c r="AI18" s="318"/>
      <c r="AJ18" s="305">
        <f>SUM(E18:AF19)</f>
        <v>0</v>
      </c>
      <c r="AK18" s="123" t="s">
        <v>153</v>
      </c>
      <c r="AL18" s="124">
        <f>AL10</f>
        <v>-104</v>
      </c>
    </row>
    <row r="19" spans="3:38" ht="9.9499999999999993" customHeight="1" x14ac:dyDescent="0.2">
      <c r="C19" s="329"/>
      <c r="D19" s="262"/>
      <c r="E19" s="322"/>
      <c r="F19" s="269"/>
      <c r="G19" s="290"/>
      <c r="H19" s="291"/>
      <c r="I19" s="291"/>
      <c r="J19" s="291"/>
      <c r="K19" s="291"/>
      <c r="L19" s="291"/>
      <c r="M19" s="269"/>
      <c r="N19" s="290"/>
      <c r="O19" s="330"/>
      <c r="P19" s="247"/>
      <c r="Q19" s="290"/>
      <c r="R19" s="291"/>
      <c r="S19" s="291"/>
      <c r="T19" s="269"/>
      <c r="U19" s="290"/>
      <c r="V19" s="291"/>
      <c r="W19" s="304"/>
      <c r="X19" s="291"/>
      <c r="Y19" s="291"/>
      <c r="Z19" s="291"/>
      <c r="AA19" s="269"/>
      <c r="AB19" s="290"/>
      <c r="AC19" s="291"/>
      <c r="AD19" s="304"/>
      <c r="AE19" s="291"/>
      <c r="AF19" s="269"/>
      <c r="AG19" s="219"/>
      <c r="AH19" s="317"/>
      <c r="AI19" s="318"/>
      <c r="AJ19" s="306"/>
      <c r="AK19" s="123" t="s">
        <v>164</v>
      </c>
      <c r="AL19" s="124">
        <f>X10+AE10+E23+G23+N23+U23</f>
        <v>-200</v>
      </c>
    </row>
    <row r="20" spans="3:38" ht="9.9499999999999993" customHeight="1" x14ac:dyDescent="0.2">
      <c r="C20" s="328">
        <v>3</v>
      </c>
      <c r="D20" s="262" t="s">
        <v>121</v>
      </c>
      <c r="E20" s="321"/>
      <c r="F20" s="268"/>
      <c r="G20" s="289"/>
      <c r="H20" s="270"/>
      <c r="I20" s="303"/>
      <c r="J20" s="270"/>
      <c r="K20" s="270"/>
      <c r="L20" s="270"/>
      <c r="M20" s="268"/>
      <c r="N20" s="289"/>
      <c r="O20" s="270"/>
      <c r="P20" s="331"/>
      <c r="Q20" s="270"/>
      <c r="R20" s="247"/>
      <c r="S20" s="270"/>
      <c r="T20" s="268"/>
      <c r="U20" s="289"/>
      <c r="V20" s="270"/>
      <c r="W20" s="303"/>
      <c r="X20" s="270"/>
      <c r="Y20" s="270"/>
      <c r="Z20" s="270"/>
      <c r="AA20" s="268"/>
      <c r="AB20" s="289"/>
      <c r="AC20" s="270"/>
      <c r="AD20" s="303"/>
      <c r="AE20" s="270"/>
      <c r="AF20" s="268"/>
      <c r="AG20" s="219"/>
      <c r="AH20" s="317"/>
      <c r="AI20" s="318"/>
      <c r="AJ20" s="305">
        <f>SUM(E20:AF21)</f>
        <v>0</v>
      </c>
      <c r="AK20" s="123" t="s">
        <v>176</v>
      </c>
      <c r="AL20" s="124">
        <f>AL11</f>
        <v>0</v>
      </c>
    </row>
    <row r="21" spans="3:38" ht="9.9499999999999993" customHeight="1" x14ac:dyDescent="0.2">
      <c r="C21" s="329"/>
      <c r="D21" s="263"/>
      <c r="E21" s="322"/>
      <c r="F21" s="269"/>
      <c r="G21" s="290"/>
      <c r="H21" s="291"/>
      <c r="I21" s="304"/>
      <c r="J21" s="291"/>
      <c r="K21" s="291"/>
      <c r="L21" s="291"/>
      <c r="M21" s="269"/>
      <c r="N21" s="290"/>
      <c r="O21" s="291"/>
      <c r="P21" s="304"/>
      <c r="Q21" s="291"/>
      <c r="R21" s="247"/>
      <c r="S21" s="291"/>
      <c r="T21" s="269"/>
      <c r="U21" s="290"/>
      <c r="V21" s="291"/>
      <c r="W21" s="304"/>
      <c r="X21" s="291"/>
      <c r="Y21" s="291"/>
      <c r="Z21" s="291"/>
      <c r="AA21" s="269"/>
      <c r="AB21" s="290"/>
      <c r="AC21" s="291"/>
      <c r="AD21" s="304"/>
      <c r="AE21" s="291"/>
      <c r="AF21" s="269"/>
      <c r="AG21" s="219"/>
      <c r="AH21" s="317"/>
      <c r="AI21" s="318"/>
      <c r="AJ21" s="306"/>
      <c r="AK21" s="123" t="s">
        <v>189</v>
      </c>
      <c r="AL21" s="124">
        <f>X11+AE11+E24+G24+N24+U24</f>
        <v>0</v>
      </c>
    </row>
    <row r="22" spans="3:38" ht="9.9499999999999993" customHeight="1" x14ac:dyDescent="0.2">
      <c r="C22" s="99">
        <v>4</v>
      </c>
      <c r="D22" s="194" t="s">
        <v>118</v>
      </c>
      <c r="E22" s="215">
        <f>SUM(AE3:AI3,AE5:AI8,E16:F16,E18:F21)</f>
        <v>0</v>
      </c>
      <c r="F22" s="217"/>
      <c r="G22" s="215">
        <f>SUM(G16:M16,G18:M21)</f>
        <v>0</v>
      </c>
      <c r="H22" s="216"/>
      <c r="I22" s="216"/>
      <c r="J22" s="216"/>
      <c r="K22" s="216"/>
      <c r="L22" s="216"/>
      <c r="M22" s="217"/>
      <c r="N22" s="215">
        <f>SUM(N16:T16,N18:T21)</f>
        <v>0</v>
      </c>
      <c r="O22" s="216"/>
      <c r="P22" s="216"/>
      <c r="Q22" s="216"/>
      <c r="R22" s="216"/>
      <c r="S22" s="216"/>
      <c r="T22" s="217"/>
      <c r="U22" s="215">
        <f>SUM(U16:AA16,U18:AA21)</f>
        <v>0</v>
      </c>
      <c r="V22" s="216"/>
      <c r="W22" s="216"/>
      <c r="X22" s="216"/>
      <c r="Y22" s="216"/>
      <c r="Z22" s="216"/>
      <c r="AA22" s="217"/>
      <c r="AB22" s="256"/>
      <c r="AC22" s="257"/>
      <c r="AD22" s="257"/>
      <c r="AE22" s="257"/>
      <c r="AF22" s="258"/>
      <c r="AG22" s="219"/>
      <c r="AH22" s="317"/>
      <c r="AI22" s="318"/>
      <c r="AJ22" s="134"/>
      <c r="AK22" s="123" t="s">
        <v>200</v>
      </c>
      <c r="AL22" s="124"/>
    </row>
    <row r="23" spans="3:38" ht="9.9499999999999993" customHeight="1" x14ac:dyDescent="0.2">
      <c r="C23" s="46"/>
      <c r="D23" s="106" t="s">
        <v>119</v>
      </c>
      <c r="E23" s="212">
        <f>E22-E24-$B$47</f>
        <v>-40</v>
      </c>
      <c r="F23" s="214"/>
      <c r="G23" s="212">
        <f>G22-G24-$B$47</f>
        <v>-40</v>
      </c>
      <c r="H23" s="213"/>
      <c r="I23" s="213"/>
      <c r="J23" s="213"/>
      <c r="K23" s="213"/>
      <c r="L23" s="213"/>
      <c r="M23" s="214"/>
      <c r="N23" s="212">
        <f>N22-N24-$B$47</f>
        <v>-40</v>
      </c>
      <c r="O23" s="213"/>
      <c r="P23" s="213"/>
      <c r="Q23" s="213"/>
      <c r="R23" s="213"/>
      <c r="S23" s="213"/>
      <c r="T23" s="214"/>
      <c r="U23" s="212">
        <f>U22-U24-$B$47</f>
        <v>-40</v>
      </c>
      <c r="V23" s="213"/>
      <c r="W23" s="213"/>
      <c r="X23" s="213"/>
      <c r="Y23" s="213"/>
      <c r="Z23" s="213"/>
      <c r="AA23" s="214"/>
      <c r="AB23" s="253"/>
      <c r="AC23" s="254"/>
      <c r="AD23" s="254"/>
      <c r="AE23" s="254"/>
      <c r="AF23" s="255"/>
      <c r="AG23" s="219"/>
      <c r="AH23" s="317"/>
      <c r="AI23" s="318"/>
      <c r="AJ23" s="135"/>
      <c r="AK23" s="123" t="s">
        <v>202</v>
      </c>
      <c r="AL23" s="124">
        <f>AL18+AL19+AL22</f>
        <v>-304</v>
      </c>
    </row>
    <row r="24" spans="3:38" ht="9.9499999999999993" customHeight="1" thickBot="1" x14ac:dyDescent="0.25">
      <c r="C24" s="46"/>
      <c r="D24" s="106" t="s">
        <v>122</v>
      </c>
      <c r="E24" s="212">
        <f>IF(E22&gt;$B$48,E22-$B$48,0)</f>
        <v>0</v>
      </c>
      <c r="F24" s="214"/>
      <c r="G24" s="212">
        <f>IF(G22&gt;$B$48,G22-$B$48,0)</f>
        <v>0</v>
      </c>
      <c r="H24" s="213"/>
      <c r="I24" s="213"/>
      <c r="J24" s="213"/>
      <c r="K24" s="213"/>
      <c r="L24" s="213"/>
      <c r="M24" s="214"/>
      <c r="N24" s="212">
        <f>IF(N22&gt;$B$48,N22-$B$48,0)</f>
        <v>0</v>
      </c>
      <c r="O24" s="213"/>
      <c r="P24" s="213"/>
      <c r="Q24" s="213"/>
      <c r="R24" s="213"/>
      <c r="S24" s="213"/>
      <c r="T24" s="214"/>
      <c r="U24" s="212">
        <f>IF(U22&gt;$B$48,U22-$B$48,0)</f>
        <v>0</v>
      </c>
      <c r="V24" s="213"/>
      <c r="W24" s="213"/>
      <c r="X24" s="213"/>
      <c r="Y24" s="213"/>
      <c r="Z24" s="213"/>
      <c r="AA24" s="214"/>
      <c r="AB24" s="253"/>
      <c r="AC24" s="254"/>
      <c r="AD24" s="254"/>
      <c r="AE24" s="254"/>
      <c r="AF24" s="255"/>
      <c r="AG24" s="219"/>
      <c r="AH24" s="317"/>
      <c r="AI24" s="318"/>
      <c r="AJ24" s="135"/>
      <c r="AK24" s="125" t="s">
        <v>203</v>
      </c>
      <c r="AL24" s="145">
        <f>AL20+AL21</f>
        <v>0</v>
      </c>
    </row>
    <row r="25" spans="3:38" ht="8.4499999999999993" customHeight="1" thickBot="1" x14ac:dyDescent="0.25">
      <c r="C25" s="100">
        <v>5</v>
      </c>
      <c r="D25" s="195" t="s">
        <v>50</v>
      </c>
      <c r="E25" s="136"/>
      <c r="F25" s="137"/>
      <c r="G25" s="136"/>
      <c r="H25" s="138"/>
      <c r="I25" s="138"/>
      <c r="J25" s="138"/>
      <c r="K25" s="138"/>
      <c r="L25" s="138"/>
      <c r="M25" s="137"/>
      <c r="N25" s="136"/>
      <c r="O25" s="138"/>
      <c r="P25" s="138"/>
      <c r="Q25" s="138"/>
      <c r="R25" s="138"/>
      <c r="S25" s="138"/>
      <c r="T25" s="137"/>
      <c r="U25" s="136"/>
      <c r="V25" s="138"/>
      <c r="W25" s="138"/>
      <c r="X25" s="138"/>
      <c r="Y25" s="138"/>
      <c r="Z25" s="138"/>
      <c r="AA25" s="137"/>
      <c r="AB25" s="136"/>
      <c r="AC25" s="138"/>
      <c r="AD25" s="138"/>
      <c r="AE25" s="138"/>
      <c r="AF25" s="137"/>
      <c r="AG25" s="259"/>
      <c r="AH25" s="220"/>
      <c r="AI25" s="319"/>
      <c r="AJ25" s="139"/>
      <c r="AK25" s="296"/>
      <c r="AL25" s="297"/>
    </row>
    <row r="26" spans="3:38" ht="8.1" customHeight="1" thickBot="1" x14ac:dyDescent="0.25">
      <c r="C26" s="286"/>
      <c r="D26" s="288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</row>
    <row r="27" spans="3:38" ht="8.4499999999999993" customHeight="1" x14ac:dyDescent="0.2">
      <c r="C27" s="238"/>
      <c r="D27" s="249" t="s">
        <v>215</v>
      </c>
      <c r="E27" s="265" t="s">
        <v>72</v>
      </c>
      <c r="F27" s="266"/>
      <c r="G27" s="265" t="s">
        <v>73</v>
      </c>
      <c r="H27" s="266"/>
      <c r="I27" s="266"/>
      <c r="J27" s="266"/>
      <c r="K27" s="266"/>
      <c r="L27" s="266"/>
      <c r="M27" s="267"/>
      <c r="N27" s="266" t="s">
        <v>74</v>
      </c>
      <c r="O27" s="266"/>
      <c r="P27" s="266"/>
      <c r="Q27" s="266"/>
      <c r="R27" s="266"/>
      <c r="S27" s="266"/>
      <c r="T27" s="266"/>
      <c r="U27" s="265" t="s">
        <v>75</v>
      </c>
      <c r="V27" s="266"/>
      <c r="W27" s="266"/>
      <c r="X27" s="266"/>
      <c r="Y27" s="266"/>
      <c r="Z27" s="266"/>
      <c r="AA27" s="267"/>
      <c r="AB27" s="266" t="s">
        <v>76</v>
      </c>
      <c r="AC27" s="266"/>
      <c r="AD27" s="266"/>
      <c r="AE27" s="266"/>
      <c r="AF27" s="266"/>
      <c r="AG27" s="266"/>
      <c r="AH27" s="266"/>
      <c r="AI27" s="88" t="s">
        <v>77</v>
      </c>
      <c r="AJ27" s="301" t="s">
        <v>5</v>
      </c>
      <c r="AK27" s="108" t="s">
        <v>54</v>
      </c>
      <c r="AL27" s="109" t="s">
        <v>136</v>
      </c>
    </row>
    <row r="28" spans="3:38" ht="8.4499999999999993" customHeight="1" thickBot="1" x14ac:dyDescent="0.25">
      <c r="C28" s="287"/>
      <c r="D28" s="250"/>
      <c r="E28" s="81">
        <v>1</v>
      </c>
      <c r="F28" s="84">
        <v>2</v>
      </c>
      <c r="G28" s="81">
        <v>3</v>
      </c>
      <c r="H28" s="83">
        <v>4</v>
      </c>
      <c r="I28" s="83">
        <v>5</v>
      </c>
      <c r="J28" s="83">
        <v>6</v>
      </c>
      <c r="K28" s="83">
        <v>7</v>
      </c>
      <c r="L28" s="83">
        <v>8</v>
      </c>
      <c r="M28" s="84">
        <v>9</v>
      </c>
      <c r="N28" s="81">
        <v>10</v>
      </c>
      <c r="O28" s="83">
        <v>11</v>
      </c>
      <c r="P28" s="83">
        <v>12</v>
      </c>
      <c r="Q28" s="83">
        <v>13</v>
      </c>
      <c r="R28" s="83">
        <v>14</v>
      </c>
      <c r="S28" s="83">
        <v>15</v>
      </c>
      <c r="T28" s="84">
        <v>16</v>
      </c>
      <c r="U28" s="81">
        <v>17</v>
      </c>
      <c r="V28" s="83">
        <v>18</v>
      </c>
      <c r="W28" s="83">
        <v>19</v>
      </c>
      <c r="X28" s="83">
        <v>20</v>
      </c>
      <c r="Y28" s="83">
        <v>21</v>
      </c>
      <c r="Z28" s="83">
        <v>22</v>
      </c>
      <c r="AA28" s="84">
        <v>23</v>
      </c>
      <c r="AB28" s="85">
        <v>24</v>
      </c>
      <c r="AC28" s="83">
        <v>25</v>
      </c>
      <c r="AD28" s="83">
        <v>26</v>
      </c>
      <c r="AE28" s="83">
        <v>27</v>
      </c>
      <c r="AF28" s="83">
        <v>28</v>
      </c>
      <c r="AG28" s="83">
        <v>29</v>
      </c>
      <c r="AH28" s="84">
        <v>30</v>
      </c>
      <c r="AI28" s="87">
        <v>31</v>
      </c>
      <c r="AJ28" s="302"/>
      <c r="AK28" s="126">
        <v>21</v>
      </c>
      <c r="AL28" s="126">
        <f>AK28*8</f>
        <v>168</v>
      </c>
    </row>
    <row r="29" spans="3:38" ht="17.100000000000001" customHeight="1" x14ac:dyDescent="0.2">
      <c r="C29" s="99">
        <v>1</v>
      </c>
      <c r="D29" s="106" t="s">
        <v>117</v>
      </c>
      <c r="E29" s="127"/>
      <c r="F29" s="114"/>
      <c r="G29" s="115"/>
      <c r="H29" s="115"/>
      <c r="I29" s="112"/>
      <c r="J29" s="112"/>
      <c r="K29" s="112"/>
      <c r="L29" s="113"/>
      <c r="M29" s="114"/>
      <c r="N29" s="115"/>
      <c r="O29" s="115"/>
      <c r="P29" s="112"/>
      <c r="Q29" s="112"/>
      <c r="R29" s="112"/>
      <c r="S29" s="113"/>
      <c r="T29" s="114"/>
      <c r="U29" s="115"/>
      <c r="V29" s="115"/>
      <c r="W29" s="112"/>
      <c r="X29" s="112"/>
      <c r="Y29" s="112"/>
      <c r="Z29" s="113"/>
      <c r="AA29" s="114"/>
      <c r="AB29" s="115"/>
      <c r="AC29" s="115"/>
      <c r="AD29" s="112"/>
      <c r="AE29" s="112"/>
      <c r="AF29" s="112"/>
      <c r="AG29" s="113"/>
      <c r="AH29" s="114"/>
      <c r="AI29" s="140"/>
      <c r="AJ29" s="119">
        <f>SUM(E29:AI29)</f>
        <v>0</v>
      </c>
      <c r="AK29" s="232" t="s">
        <v>141</v>
      </c>
      <c r="AL29" s="234">
        <f>AJ29+AJ31+AJ33</f>
        <v>0</v>
      </c>
    </row>
    <row r="30" spans="3:38" ht="9.9499999999999993" customHeight="1" x14ac:dyDescent="0.2">
      <c r="C30" s="46"/>
      <c r="D30" s="193" t="s">
        <v>49</v>
      </c>
      <c r="E30" s="129"/>
      <c r="F30" s="121"/>
      <c r="G30" s="91"/>
      <c r="H30" s="90"/>
      <c r="I30" s="92"/>
      <c r="J30" s="92"/>
      <c r="K30" s="92"/>
      <c r="L30" s="120"/>
      <c r="M30" s="121"/>
      <c r="N30" s="89"/>
      <c r="O30" s="90"/>
      <c r="P30" s="92"/>
      <c r="Q30" s="92"/>
      <c r="R30" s="92"/>
      <c r="S30" s="120"/>
      <c r="T30" s="121"/>
      <c r="U30" s="89"/>
      <c r="V30" s="90"/>
      <c r="W30" s="92"/>
      <c r="X30" s="92"/>
      <c r="Y30" s="92"/>
      <c r="Z30" s="120"/>
      <c r="AA30" s="121"/>
      <c r="AB30" s="89"/>
      <c r="AC30" s="90"/>
      <c r="AD30" s="92"/>
      <c r="AE30" s="92"/>
      <c r="AF30" s="92"/>
      <c r="AG30" s="120"/>
      <c r="AH30" s="141"/>
      <c r="AI30" s="131"/>
      <c r="AJ30" s="142"/>
      <c r="AK30" s="233"/>
      <c r="AL30" s="235"/>
    </row>
    <row r="31" spans="3:38" ht="9.9499999999999993" customHeight="1" x14ac:dyDescent="0.2">
      <c r="C31" s="328">
        <v>2</v>
      </c>
      <c r="D31" s="326" t="s">
        <v>120</v>
      </c>
      <c r="E31" s="321"/>
      <c r="F31" s="268"/>
      <c r="G31" s="321"/>
      <c r="H31" s="289"/>
      <c r="I31" s="300"/>
      <c r="J31" s="247"/>
      <c r="K31" s="298"/>
      <c r="L31" s="247"/>
      <c r="M31" s="248"/>
      <c r="N31" s="298"/>
      <c r="O31" s="298"/>
      <c r="P31" s="299"/>
      <c r="Q31" s="247"/>
      <c r="R31" s="247"/>
      <c r="S31" s="247"/>
      <c r="T31" s="248"/>
      <c r="U31" s="298"/>
      <c r="V31" s="298"/>
      <c r="W31" s="299"/>
      <c r="X31" s="247"/>
      <c r="Y31" s="247"/>
      <c r="Z31" s="247"/>
      <c r="AA31" s="248"/>
      <c r="AB31" s="298"/>
      <c r="AC31" s="298"/>
      <c r="AD31" s="299"/>
      <c r="AE31" s="270"/>
      <c r="AF31" s="270"/>
      <c r="AG31" s="270"/>
      <c r="AH31" s="268"/>
      <c r="AI31" s="292"/>
      <c r="AJ31" s="294">
        <f>SUM(E31:AI32)</f>
        <v>0</v>
      </c>
      <c r="AK31" s="123" t="s">
        <v>154</v>
      </c>
      <c r="AL31" s="124">
        <f>AL23</f>
        <v>-304</v>
      </c>
    </row>
    <row r="32" spans="3:38" ht="9.9499999999999993" customHeight="1" x14ac:dyDescent="0.2">
      <c r="C32" s="329"/>
      <c r="D32" s="262"/>
      <c r="E32" s="322"/>
      <c r="F32" s="269"/>
      <c r="G32" s="322"/>
      <c r="H32" s="290"/>
      <c r="I32" s="330"/>
      <c r="J32" s="247"/>
      <c r="K32" s="298"/>
      <c r="L32" s="270"/>
      <c r="M32" s="268"/>
      <c r="N32" s="289"/>
      <c r="O32" s="289"/>
      <c r="P32" s="300"/>
      <c r="Q32" s="270"/>
      <c r="R32" s="270"/>
      <c r="S32" s="270"/>
      <c r="T32" s="268"/>
      <c r="U32" s="289"/>
      <c r="V32" s="289"/>
      <c r="W32" s="300"/>
      <c r="X32" s="270"/>
      <c r="Y32" s="270"/>
      <c r="Z32" s="270"/>
      <c r="AA32" s="268"/>
      <c r="AB32" s="289"/>
      <c r="AC32" s="289"/>
      <c r="AD32" s="300"/>
      <c r="AE32" s="291"/>
      <c r="AF32" s="291"/>
      <c r="AG32" s="291"/>
      <c r="AH32" s="269"/>
      <c r="AI32" s="293"/>
      <c r="AJ32" s="295"/>
      <c r="AK32" s="123" t="s">
        <v>165</v>
      </c>
      <c r="AL32" s="124">
        <f>AB23+E36+G36+N36+U36</f>
        <v>-160</v>
      </c>
    </row>
    <row r="33" spans="1:38" ht="9.9499999999999993" customHeight="1" x14ac:dyDescent="0.2">
      <c r="C33" s="328">
        <v>3</v>
      </c>
      <c r="D33" s="262" t="s">
        <v>121</v>
      </c>
      <c r="E33" s="321"/>
      <c r="F33" s="268"/>
      <c r="G33" s="321"/>
      <c r="H33" s="289"/>
      <c r="I33" s="300"/>
      <c r="J33" s="247"/>
      <c r="K33" s="247"/>
      <c r="L33" s="247"/>
      <c r="M33" s="248"/>
      <c r="N33" s="298"/>
      <c r="O33" s="298"/>
      <c r="P33" s="299"/>
      <c r="Q33" s="247"/>
      <c r="R33" s="247"/>
      <c r="S33" s="247"/>
      <c r="T33" s="248"/>
      <c r="U33" s="298"/>
      <c r="V33" s="298"/>
      <c r="W33" s="299"/>
      <c r="X33" s="247"/>
      <c r="Y33" s="247"/>
      <c r="Z33" s="247"/>
      <c r="AA33" s="248"/>
      <c r="AB33" s="298"/>
      <c r="AC33" s="298"/>
      <c r="AD33" s="299"/>
      <c r="AE33" s="270"/>
      <c r="AF33" s="270"/>
      <c r="AG33" s="270"/>
      <c r="AH33" s="268"/>
      <c r="AI33" s="292"/>
      <c r="AJ33" s="294">
        <f>SUM(E33:AI34)</f>
        <v>0</v>
      </c>
      <c r="AK33" s="123" t="s">
        <v>177</v>
      </c>
      <c r="AL33" s="124">
        <f>AL24</f>
        <v>0</v>
      </c>
    </row>
    <row r="34" spans="1:38" ht="9.9499999999999993" customHeight="1" x14ac:dyDescent="0.2">
      <c r="C34" s="329"/>
      <c r="D34" s="263"/>
      <c r="E34" s="322"/>
      <c r="F34" s="269"/>
      <c r="G34" s="322"/>
      <c r="H34" s="290"/>
      <c r="I34" s="330"/>
      <c r="J34" s="270"/>
      <c r="K34" s="270"/>
      <c r="L34" s="270"/>
      <c r="M34" s="268"/>
      <c r="N34" s="298"/>
      <c r="O34" s="289"/>
      <c r="P34" s="300"/>
      <c r="Q34" s="270"/>
      <c r="R34" s="270"/>
      <c r="S34" s="270"/>
      <c r="T34" s="268"/>
      <c r="U34" s="298"/>
      <c r="V34" s="289"/>
      <c r="W34" s="300"/>
      <c r="X34" s="270"/>
      <c r="Y34" s="270"/>
      <c r="Z34" s="270"/>
      <c r="AA34" s="268"/>
      <c r="AB34" s="298"/>
      <c r="AC34" s="289"/>
      <c r="AD34" s="300"/>
      <c r="AE34" s="291"/>
      <c r="AF34" s="291"/>
      <c r="AG34" s="291"/>
      <c r="AH34" s="269"/>
      <c r="AI34" s="293"/>
      <c r="AJ34" s="295"/>
      <c r="AK34" s="123" t="s">
        <v>190</v>
      </c>
      <c r="AL34" s="124">
        <f>AB24+E37+G37+N37+U37</f>
        <v>0</v>
      </c>
    </row>
    <row r="35" spans="1:38" ht="9.9499999999999993" customHeight="1" x14ac:dyDescent="0.2">
      <c r="C35" s="99">
        <v>4</v>
      </c>
      <c r="D35" s="194" t="s">
        <v>118</v>
      </c>
      <c r="E35" s="215">
        <f>SUM(AB16:AF16,AB18:AF21,E29:F29,E31:F34)</f>
        <v>0</v>
      </c>
      <c r="F35" s="217"/>
      <c r="G35" s="216">
        <f>SUM(G29:M29,G31:M34)</f>
        <v>0</v>
      </c>
      <c r="H35" s="216"/>
      <c r="I35" s="216"/>
      <c r="J35" s="216"/>
      <c r="K35" s="216"/>
      <c r="L35" s="216"/>
      <c r="M35" s="217"/>
      <c r="N35" s="216">
        <f>SUM(N29:T29,N31:T34)</f>
        <v>0</v>
      </c>
      <c r="O35" s="216"/>
      <c r="P35" s="216"/>
      <c r="Q35" s="216"/>
      <c r="R35" s="216"/>
      <c r="S35" s="216"/>
      <c r="T35" s="217"/>
      <c r="U35" s="216">
        <f>SUM(U29:AA29,U31:AA34)</f>
        <v>0</v>
      </c>
      <c r="V35" s="216"/>
      <c r="W35" s="216"/>
      <c r="X35" s="216"/>
      <c r="Y35" s="216"/>
      <c r="Z35" s="216"/>
      <c r="AA35" s="217"/>
      <c r="AB35" s="216">
        <f>SUM(AB29:AH29,AB31:AH34)</f>
        <v>0</v>
      </c>
      <c r="AC35" s="216"/>
      <c r="AD35" s="216"/>
      <c r="AE35" s="216"/>
      <c r="AF35" s="216"/>
      <c r="AG35" s="216"/>
      <c r="AH35" s="217"/>
      <c r="AI35" s="143"/>
      <c r="AJ35" s="244"/>
      <c r="AK35" s="123" t="s">
        <v>200</v>
      </c>
      <c r="AL35" s="124"/>
    </row>
    <row r="36" spans="1:38" ht="9.9499999999999993" customHeight="1" x14ac:dyDescent="0.2">
      <c r="C36" s="46"/>
      <c r="D36" s="106" t="s">
        <v>119</v>
      </c>
      <c r="E36" s="212">
        <f>E35-E37-$B$47</f>
        <v>-40</v>
      </c>
      <c r="F36" s="214"/>
      <c r="G36" s="212">
        <f>G35-G37-$B$47</f>
        <v>-40</v>
      </c>
      <c r="H36" s="213"/>
      <c r="I36" s="213"/>
      <c r="J36" s="213"/>
      <c r="K36" s="213"/>
      <c r="L36" s="213"/>
      <c r="M36" s="214"/>
      <c r="N36" s="212">
        <f>N35-N37-$B$47</f>
        <v>-40</v>
      </c>
      <c r="O36" s="213"/>
      <c r="P36" s="213"/>
      <c r="Q36" s="213"/>
      <c r="R36" s="213"/>
      <c r="S36" s="213"/>
      <c r="T36" s="214"/>
      <c r="U36" s="212">
        <f>U35-U37-$B$47</f>
        <v>-40</v>
      </c>
      <c r="V36" s="213"/>
      <c r="W36" s="213"/>
      <c r="X36" s="213"/>
      <c r="Y36" s="213"/>
      <c r="Z36" s="213"/>
      <c r="AA36" s="214"/>
      <c r="AB36" s="212">
        <f>AB35-AB37-$B$47</f>
        <v>-40</v>
      </c>
      <c r="AC36" s="213"/>
      <c r="AD36" s="213"/>
      <c r="AE36" s="213"/>
      <c r="AF36" s="213"/>
      <c r="AG36" s="213"/>
      <c r="AH36" s="214"/>
      <c r="AI36" s="144"/>
      <c r="AJ36" s="245"/>
      <c r="AK36" s="123" t="s">
        <v>202</v>
      </c>
      <c r="AL36" s="124">
        <f>AL31+AL32+AL35</f>
        <v>-464</v>
      </c>
    </row>
    <row r="37" spans="1:38" ht="9.9499999999999993" customHeight="1" thickBot="1" x14ac:dyDescent="0.25">
      <c r="C37" s="46"/>
      <c r="D37" s="106" t="s">
        <v>122</v>
      </c>
      <c r="E37" s="212">
        <f>IF(E35&gt;$B$48,E35-$B$48,0)</f>
        <v>0</v>
      </c>
      <c r="F37" s="214"/>
      <c r="G37" s="212">
        <f>IF(G35&gt;$B$48,G35-$B$48,0)</f>
        <v>0</v>
      </c>
      <c r="H37" s="213"/>
      <c r="I37" s="213"/>
      <c r="J37" s="213"/>
      <c r="K37" s="213"/>
      <c r="L37" s="213"/>
      <c r="M37" s="214"/>
      <c r="N37" s="212">
        <f>IF(N35&gt;$B$48,N35-$B$48,0)</f>
        <v>0</v>
      </c>
      <c r="O37" s="213"/>
      <c r="P37" s="213"/>
      <c r="Q37" s="213"/>
      <c r="R37" s="213"/>
      <c r="S37" s="213"/>
      <c r="T37" s="214"/>
      <c r="U37" s="212">
        <f>IF(U35&gt;$B$48,U35-$B$48,0)</f>
        <v>0</v>
      </c>
      <c r="V37" s="213"/>
      <c r="W37" s="213"/>
      <c r="X37" s="213"/>
      <c r="Y37" s="213"/>
      <c r="Z37" s="213"/>
      <c r="AA37" s="214"/>
      <c r="AB37" s="212">
        <f>IF(AB35&gt;$B$48,AB35-$B$48,0)</f>
        <v>0</v>
      </c>
      <c r="AC37" s="213"/>
      <c r="AD37" s="213"/>
      <c r="AE37" s="213"/>
      <c r="AF37" s="213"/>
      <c r="AG37" s="213"/>
      <c r="AH37" s="214"/>
      <c r="AI37" s="144"/>
      <c r="AJ37" s="245"/>
      <c r="AK37" s="125" t="s">
        <v>203</v>
      </c>
      <c r="AL37" s="145">
        <f>AL33+AL34</f>
        <v>0</v>
      </c>
    </row>
    <row r="38" spans="1:38" ht="8.4499999999999993" customHeight="1" thickBot="1" x14ac:dyDescent="0.25">
      <c r="C38" s="100">
        <v>5</v>
      </c>
      <c r="D38" s="195" t="s">
        <v>50</v>
      </c>
      <c r="E38" s="136"/>
      <c r="F38" s="137"/>
      <c r="G38" s="138"/>
      <c r="H38" s="138"/>
      <c r="I38" s="138"/>
      <c r="J38" s="138"/>
      <c r="K38" s="138"/>
      <c r="L38" s="138"/>
      <c r="M38" s="137"/>
      <c r="N38" s="138"/>
      <c r="O38" s="138"/>
      <c r="P38" s="138"/>
      <c r="Q38" s="138"/>
      <c r="R38" s="138"/>
      <c r="S38" s="138"/>
      <c r="T38" s="137"/>
      <c r="U38" s="138"/>
      <c r="V38" s="138"/>
      <c r="W38" s="138"/>
      <c r="X38" s="138"/>
      <c r="Y38" s="138"/>
      <c r="Z38" s="138"/>
      <c r="AA38" s="137"/>
      <c r="AB38" s="138"/>
      <c r="AC38" s="138"/>
      <c r="AD38" s="138"/>
      <c r="AE38" s="138"/>
      <c r="AF38" s="138"/>
      <c r="AG38" s="138"/>
      <c r="AH38" s="137"/>
      <c r="AI38" s="137"/>
      <c r="AJ38" s="259"/>
      <c r="AK38" s="236"/>
      <c r="AL38" s="237"/>
    </row>
    <row r="39" spans="1:38" ht="8.1" customHeight="1" thickBot="1" x14ac:dyDescent="0.25">
      <c r="C39" s="286"/>
      <c r="D39" s="288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</row>
    <row r="40" spans="1:38" ht="8.4499999999999993" customHeight="1" x14ac:dyDescent="0.2">
      <c r="C40" s="238"/>
      <c r="D40" s="249" t="s">
        <v>214</v>
      </c>
      <c r="E40" s="265" t="s">
        <v>77</v>
      </c>
      <c r="F40" s="266"/>
      <c r="G40" s="266"/>
      <c r="H40" s="266"/>
      <c r="I40" s="266"/>
      <c r="J40" s="267"/>
      <c r="K40" s="265" t="s">
        <v>78</v>
      </c>
      <c r="L40" s="266"/>
      <c r="M40" s="266"/>
      <c r="N40" s="266"/>
      <c r="O40" s="266"/>
      <c r="P40" s="266"/>
      <c r="Q40" s="267"/>
      <c r="R40" s="265" t="s">
        <v>79</v>
      </c>
      <c r="S40" s="266"/>
      <c r="T40" s="266"/>
      <c r="U40" s="266"/>
      <c r="V40" s="266"/>
      <c r="W40" s="266"/>
      <c r="X40" s="267"/>
      <c r="Y40" s="265" t="s">
        <v>80</v>
      </c>
      <c r="Z40" s="266"/>
      <c r="AA40" s="266"/>
      <c r="AB40" s="266"/>
      <c r="AC40" s="266"/>
      <c r="AD40" s="266"/>
      <c r="AE40" s="267"/>
      <c r="AF40" s="266" t="s">
        <v>81</v>
      </c>
      <c r="AG40" s="266"/>
      <c r="AH40" s="267"/>
      <c r="AI40" s="251"/>
      <c r="AJ40" s="230" t="s">
        <v>5</v>
      </c>
      <c r="AK40" s="108" t="s">
        <v>55</v>
      </c>
      <c r="AL40" s="109" t="s">
        <v>135</v>
      </c>
    </row>
    <row r="41" spans="1:38" ht="8.4499999999999993" customHeight="1" thickBot="1" x14ac:dyDescent="0.25">
      <c r="C41" s="287"/>
      <c r="D41" s="250"/>
      <c r="E41" s="81">
        <v>1</v>
      </c>
      <c r="F41" s="83">
        <v>2</v>
      </c>
      <c r="G41" s="83">
        <v>3</v>
      </c>
      <c r="H41" s="83">
        <v>4</v>
      </c>
      <c r="I41" s="83">
        <v>5</v>
      </c>
      <c r="J41" s="84">
        <v>6</v>
      </c>
      <c r="K41" s="81">
        <v>7</v>
      </c>
      <c r="L41" s="83">
        <v>8</v>
      </c>
      <c r="M41" s="83">
        <v>9</v>
      </c>
      <c r="N41" s="83">
        <v>10</v>
      </c>
      <c r="O41" s="83">
        <v>11</v>
      </c>
      <c r="P41" s="83">
        <v>12</v>
      </c>
      <c r="Q41" s="84">
        <v>13</v>
      </c>
      <c r="R41" s="81">
        <v>14</v>
      </c>
      <c r="S41" s="83">
        <v>15</v>
      </c>
      <c r="T41" s="83">
        <v>16</v>
      </c>
      <c r="U41" s="83">
        <v>17</v>
      </c>
      <c r="V41" s="83">
        <v>18</v>
      </c>
      <c r="W41" s="83">
        <v>19</v>
      </c>
      <c r="X41" s="84">
        <v>20</v>
      </c>
      <c r="Y41" s="81">
        <v>21</v>
      </c>
      <c r="Z41" s="83">
        <v>22</v>
      </c>
      <c r="AA41" s="83">
        <v>23</v>
      </c>
      <c r="AB41" s="83">
        <v>24</v>
      </c>
      <c r="AC41" s="83">
        <v>25</v>
      </c>
      <c r="AD41" s="83">
        <v>26</v>
      </c>
      <c r="AE41" s="84">
        <v>27</v>
      </c>
      <c r="AF41" s="85">
        <v>28</v>
      </c>
      <c r="AG41" s="83">
        <v>29</v>
      </c>
      <c r="AH41" s="84">
        <v>30</v>
      </c>
      <c r="AI41" s="252"/>
      <c r="AJ41" s="231"/>
      <c r="AK41" s="126">
        <v>22</v>
      </c>
      <c r="AL41" s="126">
        <f>AK41*8</f>
        <v>176</v>
      </c>
    </row>
    <row r="42" spans="1:38" ht="17.100000000000001" customHeight="1" x14ac:dyDescent="0.2">
      <c r="C42" s="99">
        <v>1</v>
      </c>
      <c r="D42" s="106" t="s">
        <v>117</v>
      </c>
      <c r="E42" s="111"/>
      <c r="F42" s="112"/>
      <c r="G42" s="112"/>
      <c r="H42" s="112"/>
      <c r="I42" s="113"/>
      <c r="J42" s="114"/>
      <c r="K42" s="111"/>
      <c r="L42" s="115"/>
      <c r="M42" s="112"/>
      <c r="N42" s="112"/>
      <c r="O42" s="112"/>
      <c r="P42" s="113"/>
      <c r="Q42" s="114"/>
      <c r="R42" s="111"/>
      <c r="S42" s="115"/>
      <c r="T42" s="112"/>
      <c r="U42" s="112"/>
      <c r="V42" s="112"/>
      <c r="W42" s="113"/>
      <c r="X42" s="114"/>
      <c r="Y42" s="111"/>
      <c r="Z42" s="115"/>
      <c r="AA42" s="112"/>
      <c r="AB42" s="112"/>
      <c r="AC42" s="112"/>
      <c r="AD42" s="113"/>
      <c r="AE42" s="114"/>
      <c r="AF42" s="115"/>
      <c r="AG42" s="146"/>
      <c r="AH42" s="118"/>
      <c r="AI42" s="244"/>
      <c r="AJ42" s="147">
        <f>SUM(E42:AH42)</f>
        <v>0</v>
      </c>
      <c r="AK42" s="232" t="s">
        <v>142</v>
      </c>
      <c r="AL42" s="234">
        <f>AJ42+AJ44+AJ46</f>
        <v>0</v>
      </c>
    </row>
    <row r="43" spans="1:38" ht="9.9499999999999993" customHeight="1" x14ac:dyDescent="0.2">
      <c r="C43" s="46"/>
      <c r="D43" s="193" t="s">
        <v>49</v>
      </c>
      <c r="E43" s="148"/>
      <c r="F43" s="149"/>
      <c r="G43" s="89"/>
      <c r="H43" s="92"/>
      <c r="I43" s="120"/>
      <c r="J43" s="121"/>
      <c r="K43" s="148"/>
      <c r="L43" s="149"/>
      <c r="M43" s="150"/>
      <c r="N43" s="149"/>
      <c r="O43" s="149"/>
      <c r="P43" s="120"/>
      <c r="Q43" s="121"/>
      <c r="R43" s="148"/>
      <c r="S43" s="149"/>
      <c r="T43" s="150"/>
      <c r="U43" s="149"/>
      <c r="V43" s="149"/>
      <c r="W43" s="120"/>
      <c r="X43" s="121"/>
      <c r="Y43" s="148"/>
      <c r="Z43" s="151"/>
      <c r="AA43" s="149"/>
      <c r="AB43" s="149"/>
      <c r="AC43" s="149"/>
      <c r="AD43" s="120"/>
      <c r="AE43" s="121"/>
      <c r="AF43" s="150"/>
      <c r="AG43" s="149"/>
      <c r="AH43" s="131"/>
      <c r="AI43" s="245"/>
      <c r="AJ43" s="122"/>
      <c r="AK43" s="233"/>
      <c r="AL43" s="235"/>
    </row>
    <row r="44" spans="1:38" ht="9.9499999999999993" customHeight="1" x14ac:dyDescent="0.2">
      <c r="A44" s="199" t="s">
        <v>116</v>
      </c>
      <c r="C44" s="328">
        <v>2</v>
      </c>
      <c r="D44" s="326" t="s">
        <v>120</v>
      </c>
      <c r="E44" s="321"/>
      <c r="F44" s="270"/>
      <c r="G44" s="289"/>
      <c r="H44" s="247"/>
      <c r="I44" s="247"/>
      <c r="J44" s="248"/>
      <c r="K44" s="264"/>
      <c r="L44" s="247"/>
      <c r="M44" s="247"/>
      <c r="N44" s="247"/>
      <c r="O44" s="247"/>
      <c r="P44" s="247"/>
      <c r="Q44" s="248"/>
      <c r="R44" s="264"/>
      <c r="S44" s="247"/>
      <c r="T44" s="247"/>
      <c r="U44" s="247"/>
      <c r="V44" s="247"/>
      <c r="W44" s="247"/>
      <c r="X44" s="248"/>
      <c r="Y44" s="264"/>
      <c r="Z44" s="247"/>
      <c r="AA44" s="247"/>
      <c r="AB44" s="247"/>
      <c r="AC44" s="247"/>
      <c r="AD44" s="247"/>
      <c r="AE44" s="248"/>
      <c r="AF44" s="298"/>
      <c r="AG44" s="247"/>
      <c r="AH44" s="268"/>
      <c r="AI44" s="245"/>
      <c r="AJ44" s="224">
        <f>SUM(E44:AH45)</f>
        <v>0</v>
      </c>
      <c r="AK44" s="123" t="s">
        <v>155</v>
      </c>
      <c r="AL44" s="124">
        <f>AL36</f>
        <v>-464</v>
      </c>
    </row>
    <row r="45" spans="1:38" ht="9.9499999999999993" customHeight="1" x14ac:dyDescent="0.2">
      <c r="C45" s="329"/>
      <c r="D45" s="262"/>
      <c r="E45" s="322"/>
      <c r="F45" s="291"/>
      <c r="G45" s="290"/>
      <c r="H45" s="270"/>
      <c r="I45" s="247"/>
      <c r="J45" s="248"/>
      <c r="K45" s="264"/>
      <c r="L45" s="247"/>
      <c r="M45" s="247"/>
      <c r="N45" s="247"/>
      <c r="O45" s="247"/>
      <c r="P45" s="247"/>
      <c r="Q45" s="248"/>
      <c r="R45" s="264"/>
      <c r="S45" s="247"/>
      <c r="T45" s="247"/>
      <c r="U45" s="247"/>
      <c r="V45" s="247"/>
      <c r="W45" s="247"/>
      <c r="X45" s="248"/>
      <c r="Y45" s="264"/>
      <c r="Z45" s="247"/>
      <c r="AA45" s="247"/>
      <c r="AB45" s="247"/>
      <c r="AC45" s="247"/>
      <c r="AD45" s="247"/>
      <c r="AE45" s="248"/>
      <c r="AF45" s="298"/>
      <c r="AG45" s="247"/>
      <c r="AH45" s="269"/>
      <c r="AI45" s="245"/>
      <c r="AJ45" s="240"/>
      <c r="AK45" s="123" t="s">
        <v>166</v>
      </c>
      <c r="AL45" s="124">
        <f>AB36+AI36+E49+K49+R49</f>
        <v>-160</v>
      </c>
    </row>
    <row r="46" spans="1:38" ht="9.9499999999999993" customHeight="1" x14ac:dyDescent="0.2">
      <c r="A46" s="196" t="s">
        <v>123</v>
      </c>
      <c r="B46" s="197">
        <v>1</v>
      </c>
      <c r="C46" s="328">
        <v>3</v>
      </c>
      <c r="D46" s="262" t="s">
        <v>121</v>
      </c>
      <c r="E46" s="321"/>
      <c r="F46" s="270"/>
      <c r="G46" s="289"/>
      <c r="H46" s="247"/>
      <c r="I46" s="247"/>
      <c r="J46" s="248"/>
      <c r="K46" s="264"/>
      <c r="L46" s="247"/>
      <c r="M46" s="247"/>
      <c r="N46" s="247"/>
      <c r="O46" s="247"/>
      <c r="P46" s="247"/>
      <c r="Q46" s="248"/>
      <c r="R46" s="264"/>
      <c r="S46" s="247"/>
      <c r="T46" s="247"/>
      <c r="U46" s="247"/>
      <c r="V46" s="247"/>
      <c r="W46" s="247"/>
      <c r="X46" s="248"/>
      <c r="Y46" s="264"/>
      <c r="Z46" s="247"/>
      <c r="AA46" s="247"/>
      <c r="AB46" s="247"/>
      <c r="AC46" s="247"/>
      <c r="AD46" s="247"/>
      <c r="AE46" s="248"/>
      <c r="AF46" s="298"/>
      <c r="AG46" s="247"/>
      <c r="AH46" s="268"/>
      <c r="AI46" s="245"/>
      <c r="AJ46" s="224">
        <f>SUM(E46:AH47)</f>
        <v>0</v>
      </c>
      <c r="AK46" s="123" t="s">
        <v>179</v>
      </c>
      <c r="AL46" s="124">
        <f>AL37</f>
        <v>0</v>
      </c>
    </row>
    <row r="47" spans="1:38" ht="9.9499999999999993" customHeight="1" x14ac:dyDescent="0.2">
      <c r="A47" s="196" t="s">
        <v>124</v>
      </c>
      <c r="B47" s="198">
        <f>40*B46</f>
        <v>40</v>
      </c>
      <c r="C47" s="329"/>
      <c r="D47" s="263"/>
      <c r="E47" s="322"/>
      <c r="F47" s="291"/>
      <c r="G47" s="290"/>
      <c r="H47" s="270"/>
      <c r="I47" s="247"/>
      <c r="J47" s="248"/>
      <c r="K47" s="264"/>
      <c r="L47" s="247"/>
      <c r="M47" s="247"/>
      <c r="N47" s="247"/>
      <c r="O47" s="247"/>
      <c r="P47" s="247"/>
      <c r="Q47" s="248"/>
      <c r="R47" s="264"/>
      <c r="S47" s="247"/>
      <c r="T47" s="247"/>
      <c r="U47" s="247"/>
      <c r="V47" s="247"/>
      <c r="W47" s="247"/>
      <c r="X47" s="248"/>
      <c r="Y47" s="264"/>
      <c r="Z47" s="247"/>
      <c r="AA47" s="247"/>
      <c r="AB47" s="247"/>
      <c r="AC47" s="247"/>
      <c r="AD47" s="247"/>
      <c r="AE47" s="248"/>
      <c r="AF47" s="298"/>
      <c r="AG47" s="247"/>
      <c r="AH47" s="269"/>
      <c r="AI47" s="245"/>
      <c r="AJ47" s="240"/>
      <c r="AK47" s="123" t="s">
        <v>191</v>
      </c>
      <c r="AL47" s="124">
        <f>AB37+AI37+E50+K50+R50</f>
        <v>0</v>
      </c>
    </row>
    <row r="48" spans="1:38" ht="9.9499999999999993" customHeight="1" x14ac:dyDescent="0.2">
      <c r="A48" s="196"/>
      <c r="B48" s="198">
        <f>45*B46</f>
        <v>45</v>
      </c>
      <c r="C48" s="99">
        <v>4</v>
      </c>
      <c r="D48" s="194" t="s">
        <v>118</v>
      </c>
      <c r="E48" s="215">
        <f>SUM(AI29,AI31:AI34,E42:J42,E44:J47)</f>
        <v>0</v>
      </c>
      <c r="F48" s="216"/>
      <c r="G48" s="216"/>
      <c r="H48" s="216"/>
      <c r="I48" s="216"/>
      <c r="J48" s="217"/>
      <c r="K48" s="215">
        <f>SUM(K42:Q42,K44:Q47)</f>
        <v>0</v>
      </c>
      <c r="L48" s="216"/>
      <c r="M48" s="216"/>
      <c r="N48" s="216"/>
      <c r="O48" s="216"/>
      <c r="P48" s="216"/>
      <c r="Q48" s="217"/>
      <c r="R48" s="215">
        <f>SUM(R42:X42,R44:X47)</f>
        <v>0</v>
      </c>
      <c r="S48" s="216"/>
      <c r="T48" s="216"/>
      <c r="U48" s="216"/>
      <c r="V48" s="216"/>
      <c r="W48" s="216"/>
      <c r="X48" s="217"/>
      <c r="Y48" s="215">
        <f>SUM(Y42:AE42,Y44:AE47)</f>
        <v>0</v>
      </c>
      <c r="Z48" s="216"/>
      <c r="AA48" s="216"/>
      <c r="AB48" s="216"/>
      <c r="AC48" s="216"/>
      <c r="AD48" s="216"/>
      <c r="AE48" s="217"/>
      <c r="AF48" s="256"/>
      <c r="AG48" s="257"/>
      <c r="AH48" s="258"/>
      <c r="AI48" s="245"/>
      <c r="AJ48" s="241"/>
      <c r="AK48" s="123" t="s">
        <v>200</v>
      </c>
      <c r="AL48" s="124"/>
    </row>
    <row r="49" spans="1:38" ht="9.9499999999999993" customHeight="1" x14ac:dyDescent="0.2">
      <c r="A49" s="208" t="s">
        <v>125</v>
      </c>
      <c r="B49" s="209"/>
      <c r="C49" s="46"/>
      <c r="D49" s="106" t="s">
        <v>119</v>
      </c>
      <c r="E49" s="212">
        <f>E48-E50-$B$47</f>
        <v>-40</v>
      </c>
      <c r="F49" s="213"/>
      <c r="G49" s="213"/>
      <c r="H49" s="213"/>
      <c r="I49" s="213"/>
      <c r="J49" s="214"/>
      <c r="K49" s="212">
        <f>K48-K50-$B$47</f>
        <v>-40</v>
      </c>
      <c r="L49" s="213"/>
      <c r="M49" s="213"/>
      <c r="N49" s="213"/>
      <c r="O49" s="213"/>
      <c r="P49" s="213"/>
      <c r="Q49" s="214"/>
      <c r="R49" s="212">
        <f>R48-R50-$B$47</f>
        <v>-40</v>
      </c>
      <c r="S49" s="213"/>
      <c r="T49" s="213"/>
      <c r="U49" s="213"/>
      <c r="V49" s="213"/>
      <c r="W49" s="213"/>
      <c r="X49" s="214"/>
      <c r="Y49" s="212">
        <f>Y48-Y50-$B$47</f>
        <v>-40</v>
      </c>
      <c r="Z49" s="213"/>
      <c r="AA49" s="213"/>
      <c r="AB49" s="213"/>
      <c r="AC49" s="213"/>
      <c r="AD49" s="213"/>
      <c r="AE49" s="214"/>
      <c r="AF49" s="253"/>
      <c r="AG49" s="254"/>
      <c r="AH49" s="255"/>
      <c r="AI49" s="245"/>
      <c r="AJ49" s="242"/>
      <c r="AK49" s="123" t="s">
        <v>202</v>
      </c>
      <c r="AL49" s="124">
        <f>AL44+AL45+AL48</f>
        <v>-624</v>
      </c>
    </row>
    <row r="50" spans="1:38" ht="9.9499999999999993" customHeight="1" thickBot="1" x14ac:dyDescent="0.25">
      <c r="A50" s="208"/>
      <c r="B50" s="209"/>
      <c r="C50" s="46"/>
      <c r="D50" s="106" t="s">
        <v>122</v>
      </c>
      <c r="E50" s="212">
        <f>IF(E48&gt;$B$48,E48-$B$48,0)</f>
        <v>0</v>
      </c>
      <c r="F50" s="213"/>
      <c r="G50" s="213"/>
      <c r="H50" s="213"/>
      <c r="I50" s="213"/>
      <c r="J50" s="214"/>
      <c r="K50" s="212">
        <f>IF(K48&gt;$B$48,K48-$B$48,0)</f>
        <v>0</v>
      </c>
      <c r="L50" s="213"/>
      <c r="M50" s="213"/>
      <c r="N50" s="213"/>
      <c r="O50" s="213"/>
      <c r="P50" s="213"/>
      <c r="Q50" s="214"/>
      <c r="R50" s="212">
        <f>IF(R48&gt;$B$48,R48-$B$48,0)</f>
        <v>0</v>
      </c>
      <c r="S50" s="213"/>
      <c r="T50" s="213"/>
      <c r="U50" s="213"/>
      <c r="V50" s="213"/>
      <c r="W50" s="213"/>
      <c r="X50" s="214"/>
      <c r="Y50" s="212">
        <f>IF(Y48&gt;$B$48,Y48-$B$48,0)</f>
        <v>0</v>
      </c>
      <c r="Z50" s="213"/>
      <c r="AA50" s="213"/>
      <c r="AB50" s="213"/>
      <c r="AC50" s="213"/>
      <c r="AD50" s="213"/>
      <c r="AE50" s="214"/>
      <c r="AF50" s="253"/>
      <c r="AG50" s="254"/>
      <c r="AH50" s="255"/>
      <c r="AI50" s="245"/>
      <c r="AJ50" s="242"/>
      <c r="AK50" s="125" t="s">
        <v>203</v>
      </c>
      <c r="AL50" s="145">
        <f>AL46+AL47</f>
        <v>0</v>
      </c>
    </row>
    <row r="51" spans="1:38" ht="8.4499999999999993" customHeight="1" thickBot="1" x14ac:dyDescent="0.25">
      <c r="A51" s="210" t="s">
        <v>126</v>
      </c>
      <c r="B51" s="211"/>
      <c r="C51" s="100">
        <v>5</v>
      </c>
      <c r="D51" s="195" t="s">
        <v>50</v>
      </c>
      <c r="E51" s="136"/>
      <c r="F51" s="138"/>
      <c r="G51" s="138"/>
      <c r="H51" s="138"/>
      <c r="I51" s="138"/>
      <c r="J51" s="137"/>
      <c r="K51" s="136"/>
      <c r="L51" s="138"/>
      <c r="M51" s="138"/>
      <c r="N51" s="138"/>
      <c r="O51" s="138"/>
      <c r="P51" s="138"/>
      <c r="Q51" s="137"/>
      <c r="R51" s="136"/>
      <c r="S51" s="138"/>
      <c r="T51" s="138"/>
      <c r="U51" s="138"/>
      <c r="V51" s="138"/>
      <c r="W51" s="138"/>
      <c r="X51" s="137"/>
      <c r="Y51" s="136"/>
      <c r="Z51" s="138"/>
      <c r="AA51" s="138"/>
      <c r="AB51" s="138"/>
      <c r="AC51" s="138"/>
      <c r="AD51" s="138"/>
      <c r="AE51" s="137"/>
      <c r="AF51" s="136"/>
      <c r="AG51" s="138"/>
      <c r="AH51" s="137"/>
      <c r="AI51" s="246"/>
      <c r="AJ51" s="243"/>
      <c r="AK51" s="236"/>
      <c r="AL51" s="237"/>
    </row>
    <row r="52" spans="1:38" ht="8.1" customHeight="1" thickBot="1" x14ac:dyDescent="0.25">
      <c r="A52" s="210"/>
      <c r="B52" s="211"/>
      <c r="C52" s="97"/>
      <c r="D52" s="284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</row>
    <row r="53" spans="1:38" ht="8.4499999999999993" customHeight="1" x14ac:dyDescent="0.2">
      <c r="A53" s="210" t="s">
        <v>127</v>
      </c>
      <c r="B53" s="211"/>
      <c r="C53" s="9"/>
      <c r="D53" s="249" t="s">
        <v>213</v>
      </c>
      <c r="E53" s="265" t="s">
        <v>81</v>
      </c>
      <c r="F53" s="266"/>
      <c r="G53" s="266"/>
      <c r="H53" s="267"/>
      <c r="I53" s="265" t="s">
        <v>82</v>
      </c>
      <c r="J53" s="266"/>
      <c r="K53" s="266"/>
      <c r="L53" s="266"/>
      <c r="M53" s="266"/>
      <c r="N53" s="266"/>
      <c r="O53" s="267"/>
      <c r="P53" s="265" t="s">
        <v>83</v>
      </c>
      <c r="Q53" s="266"/>
      <c r="R53" s="266"/>
      <c r="S53" s="266"/>
      <c r="T53" s="266"/>
      <c r="U53" s="266"/>
      <c r="V53" s="267"/>
      <c r="W53" s="265" t="s">
        <v>84</v>
      </c>
      <c r="X53" s="266"/>
      <c r="Y53" s="266"/>
      <c r="Z53" s="266"/>
      <c r="AA53" s="266"/>
      <c r="AB53" s="266"/>
      <c r="AC53" s="267"/>
      <c r="AD53" s="265" t="s">
        <v>85</v>
      </c>
      <c r="AE53" s="266"/>
      <c r="AF53" s="266"/>
      <c r="AG53" s="266"/>
      <c r="AH53" s="266"/>
      <c r="AI53" s="267"/>
      <c r="AJ53" s="230" t="s">
        <v>5</v>
      </c>
      <c r="AK53" s="108" t="s">
        <v>56</v>
      </c>
      <c r="AL53" s="109" t="s">
        <v>134</v>
      </c>
    </row>
    <row r="54" spans="1:38" ht="8.4499999999999993" customHeight="1" thickBot="1" x14ac:dyDescent="0.25">
      <c r="A54" s="210"/>
      <c r="B54" s="211"/>
      <c r="C54" s="9"/>
      <c r="D54" s="250"/>
      <c r="E54" s="81">
        <v>1</v>
      </c>
      <c r="F54" s="83">
        <v>2</v>
      </c>
      <c r="G54" s="83">
        <v>3</v>
      </c>
      <c r="H54" s="84">
        <v>4</v>
      </c>
      <c r="I54" s="81">
        <v>5</v>
      </c>
      <c r="J54" s="83">
        <v>6</v>
      </c>
      <c r="K54" s="83">
        <v>7</v>
      </c>
      <c r="L54" s="83">
        <v>8</v>
      </c>
      <c r="M54" s="83">
        <v>9</v>
      </c>
      <c r="N54" s="83">
        <v>10</v>
      </c>
      <c r="O54" s="84">
        <v>11</v>
      </c>
      <c r="P54" s="81">
        <v>12</v>
      </c>
      <c r="Q54" s="83">
        <v>13</v>
      </c>
      <c r="R54" s="83">
        <v>14</v>
      </c>
      <c r="S54" s="83">
        <v>15</v>
      </c>
      <c r="T54" s="83">
        <v>16</v>
      </c>
      <c r="U54" s="83">
        <v>17</v>
      </c>
      <c r="V54" s="84">
        <v>18</v>
      </c>
      <c r="W54" s="81">
        <v>19</v>
      </c>
      <c r="X54" s="83">
        <v>20</v>
      </c>
      <c r="Y54" s="83">
        <v>21</v>
      </c>
      <c r="Z54" s="83">
        <v>22</v>
      </c>
      <c r="AA54" s="83">
        <v>23</v>
      </c>
      <c r="AB54" s="83">
        <v>24</v>
      </c>
      <c r="AC54" s="84">
        <v>25</v>
      </c>
      <c r="AD54" s="81">
        <v>26</v>
      </c>
      <c r="AE54" s="83">
        <v>27</v>
      </c>
      <c r="AF54" s="83">
        <v>28</v>
      </c>
      <c r="AG54" s="83">
        <v>29</v>
      </c>
      <c r="AH54" s="83">
        <v>30</v>
      </c>
      <c r="AI54" s="84">
        <v>31</v>
      </c>
      <c r="AJ54" s="231"/>
      <c r="AK54" s="126">
        <v>22</v>
      </c>
      <c r="AL54" s="126">
        <f>AK54*8</f>
        <v>176</v>
      </c>
    </row>
    <row r="55" spans="1:38" ht="17.100000000000001" customHeight="1" x14ac:dyDescent="0.2">
      <c r="A55" s="200"/>
      <c r="B55" s="201"/>
      <c r="C55" s="30">
        <v>1</v>
      </c>
      <c r="D55" s="106" t="s">
        <v>117</v>
      </c>
      <c r="E55" s="111"/>
      <c r="F55" s="112"/>
      <c r="G55" s="113"/>
      <c r="H55" s="114"/>
      <c r="I55" s="111"/>
      <c r="J55" s="112"/>
      <c r="K55" s="112"/>
      <c r="L55" s="112"/>
      <c r="M55" s="112"/>
      <c r="N55" s="113"/>
      <c r="O55" s="114"/>
      <c r="P55" s="111"/>
      <c r="Q55" s="112"/>
      <c r="R55" s="112"/>
      <c r="S55" s="112"/>
      <c r="T55" s="112"/>
      <c r="U55" s="113"/>
      <c r="V55" s="114"/>
      <c r="W55" s="111"/>
      <c r="X55" s="112"/>
      <c r="Y55" s="112"/>
      <c r="Z55" s="112"/>
      <c r="AA55" s="112"/>
      <c r="AB55" s="113"/>
      <c r="AC55" s="114"/>
      <c r="AD55" s="111"/>
      <c r="AE55" s="112"/>
      <c r="AF55" s="112"/>
      <c r="AG55" s="112"/>
      <c r="AH55" s="112"/>
      <c r="AI55" s="152"/>
      <c r="AJ55" s="153">
        <f>SUM(E55:AI55)</f>
        <v>0</v>
      </c>
      <c r="AK55" s="232" t="s">
        <v>143</v>
      </c>
      <c r="AL55" s="234">
        <f>AJ55+AJ57+AJ59</f>
        <v>0</v>
      </c>
    </row>
    <row r="56" spans="1:38" ht="9.9499999999999993" customHeight="1" x14ac:dyDescent="0.2">
      <c r="C56" s="48"/>
      <c r="D56" s="193" t="s">
        <v>49</v>
      </c>
      <c r="E56" s="91"/>
      <c r="F56" s="92"/>
      <c r="G56" s="120"/>
      <c r="H56" s="121"/>
      <c r="I56" s="148"/>
      <c r="J56" s="149"/>
      <c r="K56" s="149"/>
      <c r="L56" s="149"/>
      <c r="M56" s="149"/>
      <c r="N56" s="120"/>
      <c r="O56" s="121"/>
      <c r="P56" s="148"/>
      <c r="Q56" s="149"/>
      <c r="R56" s="149"/>
      <c r="S56" s="149"/>
      <c r="T56" s="149"/>
      <c r="U56" s="120"/>
      <c r="V56" s="121"/>
      <c r="W56" s="148"/>
      <c r="X56" s="149"/>
      <c r="Y56" s="149"/>
      <c r="Z56" s="149"/>
      <c r="AA56" s="149"/>
      <c r="AB56" s="120"/>
      <c r="AC56" s="121"/>
      <c r="AD56" s="148"/>
      <c r="AE56" s="149"/>
      <c r="AF56" s="92"/>
      <c r="AG56" s="92"/>
      <c r="AH56" s="92"/>
      <c r="AI56" s="154"/>
      <c r="AJ56" s="155"/>
      <c r="AK56" s="233"/>
      <c r="AL56" s="235"/>
    </row>
    <row r="57" spans="1:38" ht="9.9499999999999993" customHeight="1" x14ac:dyDescent="0.2">
      <c r="C57" s="328">
        <v>2</v>
      </c>
      <c r="D57" s="326" t="s">
        <v>120</v>
      </c>
      <c r="E57" s="264"/>
      <c r="F57" s="247"/>
      <c r="G57" s="247"/>
      <c r="H57" s="248"/>
      <c r="I57" s="264"/>
      <c r="J57" s="247"/>
      <c r="K57" s="247"/>
      <c r="L57" s="247"/>
      <c r="M57" s="247"/>
      <c r="N57" s="247"/>
      <c r="O57" s="248"/>
      <c r="P57" s="264"/>
      <c r="Q57" s="247"/>
      <c r="R57" s="247"/>
      <c r="S57" s="247"/>
      <c r="T57" s="247"/>
      <c r="U57" s="247"/>
      <c r="V57" s="248"/>
      <c r="W57" s="264"/>
      <c r="X57" s="247"/>
      <c r="Y57" s="247"/>
      <c r="Z57" s="247"/>
      <c r="AA57" s="247"/>
      <c r="AB57" s="247"/>
      <c r="AC57" s="248"/>
      <c r="AD57" s="264"/>
      <c r="AE57" s="247"/>
      <c r="AF57" s="247"/>
      <c r="AG57" s="247"/>
      <c r="AH57" s="247"/>
      <c r="AI57" s="248"/>
      <c r="AJ57" s="224">
        <f>SUM(E57:AI58)</f>
        <v>0</v>
      </c>
      <c r="AK57" s="123" t="s">
        <v>156</v>
      </c>
      <c r="AL57" s="124">
        <f>AL49</f>
        <v>-624</v>
      </c>
    </row>
    <row r="58" spans="1:38" ht="9.9499999999999993" customHeight="1" x14ac:dyDescent="0.2">
      <c r="C58" s="261"/>
      <c r="D58" s="262"/>
      <c r="E58" s="264"/>
      <c r="F58" s="247"/>
      <c r="G58" s="247"/>
      <c r="H58" s="248"/>
      <c r="I58" s="264"/>
      <c r="J58" s="247"/>
      <c r="K58" s="247"/>
      <c r="L58" s="247"/>
      <c r="M58" s="247"/>
      <c r="N58" s="247"/>
      <c r="O58" s="248"/>
      <c r="P58" s="264"/>
      <c r="Q58" s="247"/>
      <c r="R58" s="247"/>
      <c r="S58" s="247"/>
      <c r="T58" s="247"/>
      <c r="U58" s="247"/>
      <c r="V58" s="248"/>
      <c r="W58" s="264"/>
      <c r="X58" s="247"/>
      <c r="Y58" s="247"/>
      <c r="Z58" s="247"/>
      <c r="AA58" s="247"/>
      <c r="AB58" s="247"/>
      <c r="AC58" s="248"/>
      <c r="AD58" s="264"/>
      <c r="AE58" s="247"/>
      <c r="AF58" s="247"/>
      <c r="AG58" s="247"/>
      <c r="AH58" s="247"/>
      <c r="AI58" s="248"/>
      <c r="AJ58" s="240"/>
      <c r="AK58" s="123" t="s">
        <v>167</v>
      </c>
      <c r="AL58" s="124">
        <f>Y49+AF49+E62+I62+P62</f>
        <v>-160</v>
      </c>
    </row>
    <row r="59" spans="1:38" ht="9.9499999999999993" customHeight="1" x14ac:dyDescent="0.2">
      <c r="C59" s="260">
        <v>3</v>
      </c>
      <c r="D59" s="262" t="s">
        <v>121</v>
      </c>
      <c r="E59" s="264"/>
      <c r="F59" s="247"/>
      <c r="G59" s="247"/>
      <c r="H59" s="248"/>
      <c r="I59" s="264"/>
      <c r="J59" s="247"/>
      <c r="K59" s="247"/>
      <c r="L59" s="247"/>
      <c r="M59" s="247"/>
      <c r="N59" s="247"/>
      <c r="O59" s="248"/>
      <c r="P59" s="264"/>
      <c r="Q59" s="247"/>
      <c r="R59" s="247"/>
      <c r="S59" s="247"/>
      <c r="T59" s="247"/>
      <c r="U59" s="247"/>
      <c r="V59" s="248"/>
      <c r="W59" s="264"/>
      <c r="X59" s="247"/>
      <c r="Y59" s="247"/>
      <c r="Z59" s="247"/>
      <c r="AA59" s="247"/>
      <c r="AB59" s="247"/>
      <c r="AC59" s="248"/>
      <c r="AD59" s="264"/>
      <c r="AE59" s="247"/>
      <c r="AF59" s="247"/>
      <c r="AG59" s="247"/>
      <c r="AH59" s="247"/>
      <c r="AI59" s="248"/>
      <c r="AJ59" s="224">
        <f>SUM(E59:AI60)</f>
        <v>0</v>
      </c>
      <c r="AK59" s="123" t="s">
        <v>178</v>
      </c>
      <c r="AL59" s="124">
        <f>AL50</f>
        <v>0</v>
      </c>
    </row>
    <row r="60" spans="1:38" ht="9.9499999999999993" customHeight="1" x14ac:dyDescent="0.2">
      <c r="C60" s="261"/>
      <c r="D60" s="263"/>
      <c r="E60" s="264"/>
      <c r="F60" s="247"/>
      <c r="G60" s="247"/>
      <c r="H60" s="248"/>
      <c r="I60" s="264"/>
      <c r="J60" s="247"/>
      <c r="K60" s="247"/>
      <c r="L60" s="247"/>
      <c r="M60" s="247"/>
      <c r="N60" s="247"/>
      <c r="O60" s="248"/>
      <c r="P60" s="264"/>
      <c r="Q60" s="247"/>
      <c r="R60" s="247"/>
      <c r="S60" s="247"/>
      <c r="T60" s="247"/>
      <c r="U60" s="247"/>
      <c r="V60" s="248"/>
      <c r="W60" s="264"/>
      <c r="X60" s="247"/>
      <c r="Y60" s="247"/>
      <c r="Z60" s="247"/>
      <c r="AA60" s="247"/>
      <c r="AB60" s="247"/>
      <c r="AC60" s="248"/>
      <c r="AD60" s="264"/>
      <c r="AE60" s="247"/>
      <c r="AF60" s="247"/>
      <c r="AG60" s="247"/>
      <c r="AH60" s="247"/>
      <c r="AI60" s="248"/>
      <c r="AJ60" s="240"/>
      <c r="AK60" s="123" t="s">
        <v>192</v>
      </c>
      <c r="AL60" s="124">
        <f>Y50+AF50+E63+I63+P63</f>
        <v>0</v>
      </c>
    </row>
    <row r="61" spans="1:38" ht="9.9499999999999993" customHeight="1" x14ac:dyDescent="0.2">
      <c r="C61" s="30">
        <v>4</v>
      </c>
      <c r="D61" s="194" t="s">
        <v>118</v>
      </c>
      <c r="E61" s="278">
        <f>SUM(AF42:AH42,AF44:AH47,E55:H55,E57:H60)</f>
        <v>0</v>
      </c>
      <c r="F61" s="279"/>
      <c r="G61" s="279"/>
      <c r="H61" s="280"/>
      <c r="I61" s="278">
        <f>SUM(I55:O55,I57:O60)</f>
        <v>0</v>
      </c>
      <c r="J61" s="279"/>
      <c r="K61" s="279"/>
      <c r="L61" s="279"/>
      <c r="M61" s="279"/>
      <c r="N61" s="279"/>
      <c r="O61" s="280"/>
      <c r="P61" s="278">
        <f>SUM(P55:V55,P57:V60)</f>
        <v>0</v>
      </c>
      <c r="Q61" s="279"/>
      <c r="R61" s="279"/>
      <c r="S61" s="279"/>
      <c r="T61" s="279"/>
      <c r="U61" s="279"/>
      <c r="V61" s="280"/>
      <c r="W61" s="278">
        <f>SUM(W55:AC55,W57:AC60)</f>
        <v>0</v>
      </c>
      <c r="X61" s="279"/>
      <c r="Y61" s="279"/>
      <c r="Z61" s="279"/>
      <c r="AA61" s="279"/>
      <c r="AB61" s="279"/>
      <c r="AC61" s="280"/>
      <c r="AD61" s="281"/>
      <c r="AE61" s="282"/>
      <c r="AF61" s="282"/>
      <c r="AG61" s="282"/>
      <c r="AH61" s="282"/>
      <c r="AI61" s="283"/>
      <c r="AJ61" s="244"/>
      <c r="AK61" s="123" t="s">
        <v>200</v>
      </c>
      <c r="AL61" s="124"/>
    </row>
    <row r="62" spans="1:38" ht="9.9499999999999993" customHeight="1" x14ac:dyDescent="0.2">
      <c r="C62" s="103"/>
      <c r="D62" s="106" t="s">
        <v>119</v>
      </c>
      <c r="E62" s="212">
        <f>E61-E63-$B$47</f>
        <v>-40</v>
      </c>
      <c r="F62" s="213"/>
      <c r="G62" s="213"/>
      <c r="H62" s="214"/>
      <c r="I62" s="212">
        <f>I61-I63-$B$47</f>
        <v>-40</v>
      </c>
      <c r="J62" s="213"/>
      <c r="K62" s="213"/>
      <c r="L62" s="213"/>
      <c r="M62" s="213"/>
      <c r="N62" s="213"/>
      <c r="O62" s="214"/>
      <c r="P62" s="212">
        <f>P61-P63-$B$47</f>
        <v>-40</v>
      </c>
      <c r="Q62" s="213"/>
      <c r="R62" s="213"/>
      <c r="S62" s="213"/>
      <c r="T62" s="213"/>
      <c r="U62" s="213"/>
      <c r="V62" s="214"/>
      <c r="W62" s="212">
        <f>W61-W63-$B$47</f>
        <v>-40</v>
      </c>
      <c r="X62" s="213"/>
      <c r="Y62" s="213"/>
      <c r="Z62" s="213"/>
      <c r="AA62" s="213"/>
      <c r="AB62" s="213"/>
      <c r="AC62" s="214"/>
      <c r="AD62" s="253"/>
      <c r="AE62" s="254"/>
      <c r="AF62" s="254"/>
      <c r="AG62" s="254"/>
      <c r="AH62" s="254"/>
      <c r="AI62" s="255"/>
      <c r="AJ62" s="245"/>
      <c r="AK62" s="123" t="s">
        <v>202</v>
      </c>
      <c r="AL62" s="124">
        <f>AL57+AL58+AL61</f>
        <v>-784</v>
      </c>
    </row>
    <row r="63" spans="1:38" ht="9.9499999999999993" customHeight="1" thickBot="1" x14ac:dyDescent="0.25">
      <c r="C63" s="103"/>
      <c r="D63" s="106" t="s">
        <v>122</v>
      </c>
      <c r="E63" s="212">
        <f>IF(E61&gt;$B$48,E61-$B$48,0)</f>
        <v>0</v>
      </c>
      <c r="F63" s="213"/>
      <c r="G63" s="213"/>
      <c r="H63" s="214"/>
      <c r="I63" s="212">
        <f>IF(I61&gt;$B$48,I61-$B$48,0)</f>
        <v>0</v>
      </c>
      <c r="J63" s="213"/>
      <c r="K63" s="213"/>
      <c r="L63" s="213"/>
      <c r="M63" s="213"/>
      <c r="N63" s="213"/>
      <c r="O63" s="214"/>
      <c r="P63" s="212">
        <f>IF(P61&gt;$B$48,P61-$B$48,0)</f>
        <v>0</v>
      </c>
      <c r="Q63" s="213"/>
      <c r="R63" s="213"/>
      <c r="S63" s="213"/>
      <c r="T63" s="213"/>
      <c r="U63" s="213"/>
      <c r="V63" s="214"/>
      <c r="W63" s="212">
        <f>IF(W61&gt;$B$48,W61-$B$48,0)</f>
        <v>0</v>
      </c>
      <c r="X63" s="213"/>
      <c r="Y63" s="213"/>
      <c r="Z63" s="213"/>
      <c r="AA63" s="213"/>
      <c r="AB63" s="213"/>
      <c r="AC63" s="214"/>
      <c r="AD63" s="253"/>
      <c r="AE63" s="254"/>
      <c r="AF63" s="254"/>
      <c r="AG63" s="254"/>
      <c r="AH63" s="254"/>
      <c r="AI63" s="255"/>
      <c r="AJ63" s="245"/>
      <c r="AK63" s="125" t="s">
        <v>203</v>
      </c>
      <c r="AL63" s="145">
        <f>AL59+AL60</f>
        <v>0</v>
      </c>
    </row>
    <row r="64" spans="1:38" ht="8.4499999999999993" customHeight="1" thickBot="1" x14ac:dyDescent="0.25">
      <c r="C64" s="103">
        <v>5</v>
      </c>
      <c r="D64" s="195" t="s">
        <v>50</v>
      </c>
      <c r="E64" s="156"/>
      <c r="F64" s="104"/>
      <c r="G64" s="104"/>
      <c r="H64" s="105"/>
      <c r="I64" s="156"/>
      <c r="J64" s="104"/>
      <c r="K64" s="104"/>
      <c r="L64" s="104"/>
      <c r="M64" s="104"/>
      <c r="N64" s="104"/>
      <c r="O64" s="105"/>
      <c r="P64" s="156"/>
      <c r="Q64" s="104"/>
      <c r="R64" s="104"/>
      <c r="S64" s="104"/>
      <c r="T64" s="104"/>
      <c r="U64" s="104"/>
      <c r="V64" s="105"/>
      <c r="W64" s="156"/>
      <c r="X64" s="104"/>
      <c r="Y64" s="104"/>
      <c r="Z64" s="104"/>
      <c r="AA64" s="104"/>
      <c r="AB64" s="104"/>
      <c r="AC64" s="105"/>
      <c r="AD64" s="156"/>
      <c r="AE64" s="104"/>
      <c r="AF64" s="104"/>
      <c r="AG64" s="104"/>
      <c r="AH64" s="104"/>
      <c r="AI64" s="105"/>
      <c r="AJ64" s="259"/>
      <c r="AK64" s="236"/>
      <c r="AL64" s="237"/>
    </row>
    <row r="65" spans="3:39" ht="8.1" customHeight="1" thickBot="1" x14ac:dyDescent="0.25">
      <c r="C65" s="238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</row>
    <row r="66" spans="3:39" ht="8.4499999999999993" customHeight="1" x14ac:dyDescent="0.2">
      <c r="C66" s="9"/>
      <c r="D66" s="249" t="s">
        <v>212</v>
      </c>
      <c r="E66" s="88" t="s">
        <v>85</v>
      </c>
      <c r="F66" s="227" t="s">
        <v>86</v>
      </c>
      <c r="G66" s="228"/>
      <c r="H66" s="228"/>
      <c r="I66" s="228"/>
      <c r="J66" s="228"/>
      <c r="K66" s="228"/>
      <c r="L66" s="229"/>
      <c r="M66" s="227" t="s">
        <v>87</v>
      </c>
      <c r="N66" s="228"/>
      <c r="O66" s="228"/>
      <c r="P66" s="228"/>
      <c r="Q66" s="228"/>
      <c r="R66" s="228"/>
      <c r="S66" s="229"/>
      <c r="T66" s="227" t="s">
        <v>88</v>
      </c>
      <c r="U66" s="228"/>
      <c r="V66" s="228"/>
      <c r="W66" s="228"/>
      <c r="X66" s="228"/>
      <c r="Y66" s="228"/>
      <c r="Z66" s="229"/>
      <c r="AA66" s="227" t="s">
        <v>89</v>
      </c>
      <c r="AB66" s="228"/>
      <c r="AC66" s="228"/>
      <c r="AD66" s="228"/>
      <c r="AE66" s="228"/>
      <c r="AF66" s="228"/>
      <c r="AG66" s="229"/>
      <c r="AH66" s="86" t="s">
        <v>90</v>
      </c>
      <c r="AI66" s="251"/>
      <c r="AJ66" s="230" t="s">
        <v>5</v>
      </c>
      <c r="AK66" s="108" t="s">
        <v>57</v>
      </c>
      <c r="AL66" s="109" t="s">
        <v>133</v>
      </c>
    </row>
    <row r="67" spans="3:39" ht="8.4499999999999993" customHeight="1" thickBot="1" x14ac:dyDescent="0.25">
      <c r="C67" s="9"/>
      <c r="D67" s="250"/>
      <c r="E67" s="3">
        <v>1</v>
      </c>
      <c r="F67" s="81">
        <v>2</v>
      </c>
      <c r="G67" s="83">
        <v>3</v>
      </c>
      <c r="H67" s="83">
        <v>4</v>
      </c>
      <c r="I67" s="83">
        <v>5</v>
      </c>
      <c r="J67" s="83">
        <v>6</v>
      </c>
      <c r="K67" s="83">
        <v>7</v>
      </c>
      <c r="L67" s="84">
        <v>8</v>
      </c>
      <c r="M67" s="81">
        <v>9</v>
      </c>
      <c r="N67" s="83">
        <v>10</v>
      </c>
      <c r="O67" s="83">
        <v>11</v>
      </c>
      <c r="P67" s="83">
        <v>12</v>
      </c>
      <c r="Q67" s="83">
        <v>13</v>
      </c>
      <c r="R67" s="83">
        <v>14</v>
      </c>
      <c r="S67" s="84">
        <v>15</v>
      </c>
      <c r="T67" s="81">
        <v>16</v>
      </c>
      <c r="U67" s="83">
        <v>17</v>
      </c>
      <c r="V67" s="83">
        <v>18</v>
      </c>
      <c r="W67" s="83">
        <v>19</v>
      </c>
      <c r="X67" s="83">
        <v>20</v>
      </c>
      <c r="Y67" s="83">
        <v>21</v>
      </c>
      <c r="Z67" s="84">
        <v>22</v>
      </c>
      <c r="AA67" s="81">
        <v>23</v>
      </c>
      <c r="AB67" s="83">
        <v>24</v>
      </c>
      <c r="AC67" s="83">
        <v>25</v>
      </c>
      <c r="AD67" s="83">
        <v>26</v>
      </c>
      <c r="AE67" s="83">
        <v>27</v>
      </c>
      <c r="AF67" s="83">
        <v>28</v>
      </c>
      <c r="AG67" s="84">
        <v>29</v>
      </c>
      <c r="AH67" s="87">
        <v>30</v>
      </c>
      <c r="AI67" s="252"/>
      <c r="AJ67" s="231"/>
      <c r="AK67" s="126">
        <v>21</v>
      </c>
      <c r="AL67" s="126">
        <f>AK67*8</f>
        <v>168</v>
      </c>
    </row>
    <row r="68" spans="3:39" ht="16.5" x14ac:dyDescent="0.2">
      <c r="C68" s="30">
        <v>1</v>
      </c>
      <c r="D68" s="106" t="s">
        <v>117</v>
      </c>
      <c r="E68" s="157"/>
      <c r="F68" s="111"/>
      <c r="G68" s="112"/>
      <c r="H68" s="112"/>
      <c r="I68" s="112"/>
      <c r="J68" s="112"/>
      <c r="K68" s="113"/>
      <c r="L68" s="114"/>
      <c r="M68" s="111"/>
      <c r="N68" s="112"/>
      <c r="O68" s="112"/>
      <c r="P68" s="112"/>
      <c r="Q68" s="112"/>
      <c r="R68" s="113"/>
      <c r="S68" s="114"/>
      <c r="T68" s="111"/>
      <c r="U68" s="112"/>
      <c r="V68" s="112"/>
      <c r="W68" s="112"/>
      <c r="X68" s="112"/>
      <c r="Y68" s="113"/>
      <c r="Z68" s="114"/>
      <c r="AA68" s="111"/>
      <c r="AB68" s="112"/>
      <c r="AC68" s="112"/>
      <c r="AD68" s="112"/>
      <c r="AE68" s="112"/>
      <c r="AF68" s="113"/>
      <c r="AG68" s="114"/>
      <c r="AH68" s="158"/>
      <c r="AI68" s="244"/>
      <c r="AJ68" s="147">
        <f>SUM(E68:AH68)</f>
        <v>0</v>
      </c>
      <c r="AK68" s="232" t="s">
        <v>144</v>
      </c>
      <c r="AL68" s="234">
        <f>AJ68+AJ70+AJ72</f>
        <v>0</v>
      </c>
    </row>
    <row r="69" spans="3:39" ht="9.9499999999999993" customHeight="1" x14ac:dyDescent="0.2">
      <c r="C69" s="103"/>
      <c r="D69" s="193" t="s">
        <v>49</v>
      </c>
      <c r="E69" s="159"/>
      <c r="F69" s="148"/>
      <c r="G69" s="149"/>
      <c r="H69" s="149"/>
      <c r="I69" s="149"/>
      <c r="J69" s="149"/>
      <c r="K69" s="120"/>
      <c r="L69" s="121"/>
      <c r="M69" s="148"/>
      <c r="N69" s="149"/>
      <c r="O69" s="149"/>
      <c r="P69" s="149"/>
      <c r="Q69" s="149"/>
      <c r="R69" s="120"/>
      <c r="S69" s="121"/>
      <c r="T69" s="148"/>
      <c r="U69" s="149"/>
      <c r="V69" s="149"/>
      <c r="W69" s="149"/>
      <c r="X69" s="149"/>
      <c r="Y69" s="120"/>
      <c r="Z69" s="121"/>
      <c r="AA69" s="148"/>
      <c r="AB69" s="149"/>
      <c r="AC69" s="149"/>
      <c r="AD69" s="149"/>
      <c r="AE69" s="149"/>
      <c r="AF69" s="120"/>
      <c r="AG69" s="121"/>
      <c r="AH69" s="160"/>
      <c r="AI69" s="245"/>
      <c r="AJ69" s="122"/>
      <c r="AK69" s="233"/>
      <c r="AL69" s="235"/>
    </row>
    <row r="70" spans="3:39" ht="9.9499999999999993" customHeight="1" x14ac:dyDescent="0.2">
      <c r="C70" s="260">
        <v>2</v>
      </c>
      <c r="D70" s="326" t="s">
        <v>120</v>
      </c>
      <c r="E70" s="327"/>
      <c r="F70" s="264"/>
      <c r="G70" s="247"/>
      <c r="H70" s="247"/>
      <c r="I70" s="247"/>
      <c r="J70" s="247"/>
      <c r="K70" s="247"/>
      <c r="L70" s="248"/>
      <c r="M70" s="264"/>
      <c r="N70" s="247"/>
      <c r="O70" s="247"/>
      <c r="P70" s="247"/>
      <c r="Q70" s="247"/>
      <c r="R70" s="247"/>
      <c r="S70" s="248"/>
      <c r="T70" s="264"/>
      <c r="U70" s="247"/>
      <c r="V70" s="247"/>
      <c r="W70" s="247"/>
      <c r="X70" s="247"/>
      <c r="Y70" s="247"/>
      <c r="Z70" s="248"/>
      <c r="AA70" s="264"/>
      <c r="AB70" s="247"/>
      <c r="AC70" s="247"/>
      <c r="AD70" s="247"/>
      <c r="AE70" s="247"/>
      <c r="AF70" s="247"/>
      <c r="AG70" s="248"/>
      <c r="AH70" s="277"/>
      <c r="AI70" s="245"/>
      <c r="AJ70" s="224">
        <f>SUM(E70:AH71)</f>
        <v>0</v>
      </c>
      <c r="AK70" s="123" t="s">
        <v>157</v>
      </c>
      <c r="AL70" s="124">
        <f>AL62</f>
        <v>-784</v>
      </c>
    </row>
    <row r="71" spans="3:39" ht="9.9499999999999993" customHeight="1" x14ac:dyDescent="0.2">
      <c r="C71" s="261"/>
      <c r="D71" s="262"/>
      <c r="E71" s="327"/>
      <c r="F71" s="264"/>
      <c r="G71" s="247"/>
      <c r="H71" s="247"/>
      <c r="I71" s="247"/>
      <c r="J71" s="247"/>
      <c r="K71" s="247"/>
      <c r="L71" s="248"/>
      <c r="M71" s="264"/>
      <c r="N71" s="247"/>
      <c r="O71" s="247"/>
      <c r="P71" s="247"/>
      <c r="Q71" s="247"/>
      <c r="R71" s="247"/>
      <c r="S71" s="248"/>
      <c r="T71" s="264"/>
      <c r="U71" s="247"/>
      <c r="V71" s="247"/>
      <c r="W71" s="247"/>
      <c r="X71" s="247"/>
      <c r="Y71" s="247"/>
      <c r="Z71" s="248"/>
      <c r="AA71" s="264"/>
      <c r="AB71" s="247"/>
      <c r="AC71" s="247"/>
      <c r="AD71" s="247"/>
      <c r="AE71" s="247"/>
      <c r="AF71" s="247"/>
      <c r="AG71" s="248"/>
      <c r="AH71" s="277"/>
      <c r="AI71" s="245"/>
      <c r="AJ71" s="240"/>
      <c r="AK71" s="123" t="s">
        <v>168</v>
      </c>
      <c r="AL71" s="124">
        <f>W62+AD62+E75+F75+M75+T75</f>
        <v>-200</v>
      </c>
    </row>
    <row r="72" spans="3:39" ht="9.9499999999999993" customHeight="1" x14ac:dyDescent="0.2">
      <c r="C72" s="260">
        <v>3</v>
      </c>
      <c r="D72" s="262" t="s">
        <v>121</v>
      </c>
      <c r="E72" s="327"/>
      <c r="F72" s="264"/>
      <c r="G72" s="247"/>
      <c r="H72" s="247"/>
      <c r="I72" s="247"/>
      <c r="J72" s="247"/>
      <c r="K72" s="247"/>
      <c r="L72" s="248"/>
      <c r="M72" s="264"/>
      <c r="N72" s="247"/>
      <c r="O72" s="247"/>
      <c r="P72" s="247"/>
      <c r="Q72" s="247"/>
      <c r="R72" s="247"/>
      <c r="S72" s="248"/>
      <c r="T72" s="264"/>
      <c r="U72" s="247"/>
      <c r="V72" s="247"/>
      <c r="W72" s="247"/>
      <c r="X72" s="247"/>
      <c r="Y72" s="247"/>
      <c r="Z72" s="248"/>
      <c r="AA72" s="264"/>
      <c r="AB72" s="247"/>
      <c r="AC72" s="247"/>
      <c r="AD72" s="247"/>
      <c r="AE72" s="247"/>
      <c r="AF72" s="247"/>
      <c r="AG72" s="248"/>
      <c r="AH72" s="277"/>
      <c r="AI72" s="245"/>
      <c r="AJ72" s="224">
        <f>SUM(E72:AH73)</f>
        <v>0</v>
      </c>
      <c r="AK72" s="123" t="s">
        <v>180</v>
      </c>
      <c r="AL72" s="124">
        <f>AL63</f>
        <v>0</v>
      </c>
    </row>
    <row r="73" spans="3:39" ht="9.9499999999999993" customHeight="1" x14ac:dyDescent="0.2">
      <c r="C73" s="261"/>
      <c r="D73" s="263"/>
      <c r="E73" s="327"/>
      <c r="F73" s="264"/>
      <c r="G73" s="247"/>
      <c r="H73" s="247"/>
      <c r="I73" s="247"/>
      <c r="J73" s="247"/>
      <c r="K73" s="247"/>
      <c r="L73" s="248"/>
      <c r="M73" s="264"/>
      <c r="N73" s="247"/>
      <c r="O73" s="247"/>
      <c r="P73" s="247"/>
      <c r="Q73" s="247"/>
      <c r="R73" s="247"/>
      <c r="S73" s="248"/>
      <c r="T73" s="264"/>
      <c r="U73" s="247"/>
      <c r="V73" s="247"/>
      <c r="W73" s="247"/>
      <c r="X73" s="247"/>
      <c r="Y73" s="247"/>
      <c r="Z73" s="248"/>
      <c r="AA73" s="264"/>
      <c r="AB73" s="247"/>
      <c r="AC73" s="247"/>
      <c r="AD73" s="247"/>
      <c r="AE73" s="247"/>
      <c r="AF73" s="247"/>
      <c r="AG73" s="248"/>
      <c r="AH73" s="277"/>
      <c r="AI73" s="245"/>
      <c r="AJ73" s="240"/>
      <c r="AK73" s="123" t="s">
        <v>193</v>
      </c>
      <c r="AL73" s="124">
        <f>W63+AD63+E76+F76+M76+T76</f>
        <v>0</v>
      </c>
    </row>
    <row r="74" spans="3:39" ht="9.9499999999999993" customHeight="1" x14ac:dyDescent="0.2">
      <c r="C74" s="30">
        <v>4</v>
      </c>
      <c r="D74" s="194" t="s">
        <v>118</v>
      </c>
      <c r="E74" s="161">
        <f>SUM(AD55:AI55,AD57:AI60,E68,E70:E73)</f>
        <v>0</v>
      </c>
      <c r="F74" s="215">
        <f>SUM(F68:L68,F70:L73)</f>
        <v>0</v>
      </c>
      <c r="G74" s="216"/>
      <c r="H74" s="216"/>
      <c r="I74" s="216"/>
      <c r="J74" s="216"/>
      <c r="K74" s="216"/>
      <c r="L74" s="217"/>
      <c r="M74" s="215">
        <f>SUM(M68:S68,M70:S73)</f>
        <v>0</v>
      </c>
      <c r="N74" s="216"/>
      <c r="O74" s="216"/>
      <c r="P74" s="216"/>
      <c r="Q74" s="216"/>
      <c r="R74" s="216"/>
      <c r="S74" s="217"/>
      <c r="T74" s="215">
        <f>SUM(T68:Z68,T70:Z73)</f>
        <v>0</v>
      </c>
      <c r="U74" s="216"/>
      <c r="V74" s="216"/>
      <c r="W74" s="216"/>
      <c r="X74" s="216"/>
      <c r="Y74" s="216"/>
      <c r="Z74" s="217"/>
      <c r="AA74" s="215">
        <f>SUM(AA68:AG68,AA70:AG73)</f>
        <v>0</v>
      </c>
      <c r="AB74" s="216"/>
      <c r="AC74" s="216"/>
      <c r="AD74" s="216"/>
      <c r="AE74" s="216"/>
      <c r="AF74" s="216"/>
      <c r="AG74" s="217"/>
      <c r="AH74" s="143"/>
      <c r="AI74" s="245"/>
      <c r="AJ74" s="274"/>
      <c r="AK74" s="123" t="s">
        <v>200</v>
      </c>
      <c r="AL74" s="124"/>
    </row>
    <row r="75" spans="3:39" ht="9.9499999999999993" customHeight="1" x14ac:dyDescent="0.2">
      <c r="C75" s="103"/>
      <c r="D75" s="106" t="s">
        <v>119</v>
      </c>
      <c r="E75" s="162">
        <f>E74-E76-$B$47</f>
        <v>-40</v>
      </c>
      <c r="F75" s="212">
        <f>F74-F76-$B$47</f>
        <v>-40</v>
      </c>
      <c r="G75" s="213"/>
      <c r="H75" s="213"/>
      <c r="I75" s="213"/>
      <c r="J75" s="213"/>
      <c r="K75" s="213"/>
      <c r="L75" s="214"/>
      <c r="M75" s="212">
        <f>M74-M76-$B$47</f>
        <v>-40</v>
      </c>
      <c r="N75" s="213"/>
      <c r="O75" s="213"/>
      <c r="P75" s="213"/>
      <c r="Q75" s="213"/>
      <c r="R75" s="213"/>
      <c r="S75" s="214"/>
      <c r="T75" s="212">
        <f>T74-T76-$B$47</f>
        <v>-40</v>
      </c>
      <c r="U75" s="213"/>
      <c r="V75" s="213"/>
      <c r="W75" s="213"/>
      <c r="X75" s="213"/>
      <c r="Y75" s="213"/>
      <c r="Z75" s="214"/>
      <c r="AA75" s="212">
        <f>AA74-AA76-$B$47</f>
        <v>-40</v>
      </c>
      <c r="AB75" s="213"/>
      <c r="AC75" s="213"/>
      <c r="AD75" s="213"/>
      <c r="AE75" s="213"/>
      <c r="AF75" s="213"/>
      <c r="AG75" s="214"/>
      <c r="AH75" s="144"/>
      <c r="AI75" s="245"/>
      <c r="AJ75" s="275"/>
      <c r="AK75" s="123" t="s">
        <v>201</v>
      </c>
      <c r="AL75" s="124"/>
      <c r="AM75" s="191" t="s">
        <v>204</v>
      </c>
    </row>
    <row r="76" spans="3:39" ht="9.9499999999999993" customHeight="1" x14ac:dyDescent="0.2">
      <c r="C76" s="103"/>
      <c r="D76" s="106" t="s">
        <v>122</v>
      </c>
      <c r="E76" s="162">
        <f>IF(E74&gt;$B$48,E74-$B$48,0)</f>
        <v>0</v>
      </c>
      <c r="F76" s="212">
        <f>IF(F74&gt;$B$48,F74-$B$48,0)</f>
        <v>0</v>
      </c>
      <c r="G76" s="213"/>
      <c r="H76" s="213"/>
      <c r="I76" s="213"/>
      <c r="J76" s="213"/>
      <c r="K76" s="213"/>
      <c r="L76" s="214"/>
      <c r="M76" s="212">
        <f>IF(M74&gt;$B$48,M74-$B$48,0)</f>
        <v>0</v>
      </c>
      <c r="N76" s="213"/>
      <c r="O76" s="213"/>
      <c r="P76" s="213"/>
      <c r="Q76" s="213"/>
      <c r="R76" s="213"/>
      <c r="S76" s="214"/>
      <c r="T76" s="212">
        <f>IF(T74&gt;$B$48,T74-$B$48,0)</f>
        <v>0</v>
      </c>
      <c r="U76" s="213"/>
      <c r="V76" s="213"/>
      <c r="W76" s="213"/>
      <c r="X76" s="213"/>
      <c r="Y76" s="213"/>
      <c r="Z76" s="214"/>
      <c r="AA76" s="212">
        <f>IF(AA74&gt;$B$48,AA74-$B$48,0)</f>
        <v>0</v>
      </c>
      <c r="AB76" s="213"/>
      <c r="AC76" s="213"/>
      <c r="AD76" s="213"/>
      <c r="AE76" s="213"/>
      <c r="AF76" s="213"/>
      <c r="AG76" s="214"/>
      <c r="AH76" s="144"/>
      <c r="AI76" s="245"/>
      <c r="AJ76" s="275"/>
      <c r="AK76" s="123" t="s">
        <v>202</v>
      </c>
      <c r="AL76" s="124">
        <f>AL70+AL71+AL74</f>
        <v>-984</v>
      </c>
    </row>
    <row r="77" spans="3:39" ht="8.4499999999999993" customHeight="1" thickBot="1" x14ac:dyDescent="0.25">
      <c r="C77" s="103">
        <v>5</v>
      </c>
      <c r="D77" s="195" t="s">
        <v>50</v>
      </c>
      <c r="E77" s="163"/>
      <c r="F77" s="136"/>
      <c r="G77" s="138"/>
      <c r="H77" s="138"/>
      <c r="I77" s="138"/>
      <c r="J77" s="138"/>
      <c r="K77" s="138"/>
      <c r="L77" s="137"/>
      <c r="M77" s="164"/>
      <c r="N77" s="165"/>
      <c r="O77" s="165"/>
      <c r="P77" s="165"/>
      <c r="Q77" s="165"/>
      <c r="R77" s="165"/>
      <c r="S77" s="166"/>
      <c r="T77" s="136"/>
      <c r="U77" s="138"/>
      <c r="V77" s="138"/>
      <c r="W77" s="138"/>
      <c r="X77" s="138"/>
      <c r="Y77" s="138"/>
      <c r="Z77" s="137"/>
      <c r="AA77" s="136"/>
      <c r="AB77" s="138"/>
      <c r="AC77" s="138"/>
      <c r="AD77" s="138"/>
      <c r="AE77" s="138"/>
      <c r="AF77" s="138"/>
      <c r="AG77" s="137"/>
      <c r="AH77" s="163"/>
      <c r="AI77" s="246"/>
      <c r="AJ77" s="276"/>
      <c r="AK77" s="125" t="s">
        <v>203</v>
      </c>
      <c r="AL77" s="167">
        <f>AL72+AL73+AL75</f>
        <v>0</v>
      </c>
    </row>
    <row r="78" spans="3:39" ht="8.1" customHeight="1" thickBot="1" x14ac:dyDescent="0.25">
      <c r="C78" s="238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</row>
    <row r="79" spans="3:39" ht="8.4499999999999993" customHeight="1" x14ac:dyDescent="0.2">
      <c r="C79" s="9"/>
      <c r="D79" s="271" t="s">
        <v>211</v>
      </c>
      <c r="E79" s="227" t="s">
        <v>90</v>
      </c>
      <c r="F79" s="228"/>
      <c r="G79" s="228"/>
      <c r="H79" s="228"/>
      <c r="I79" s="228"/>
      <c r="J79" s="229"/>
      <c r="K79" s="227" t="s">
        <v>91</v>
      </c>
      <c r="L79" s="228"/>
      <c r="M79" s="228"/>
      <c r="N79" s="228"/>
      <c r="O79" s="228"/>
      <c r="P79" s="228"/>
      <c r="Q79" s="229"/>
      <c r="R79" s="227" t="s">
        <v>92</v>
      </c>
      <c r="S79" s="228"/>
      <c r="T79" s="228"/>
      <c r="U79" s="228"/>
      <c r="V79" s="228"/>
      <c r="W79" s="228"/>
      <c r="X79" s="229"/>
      <c r="Y79" s="227" t="s">
        <v>93</v>
      </c>
      <c r="Z79" s="228"/>
      <c r="AA79" s="228"/>
      <c r="AB79" s="228"/>
      <c r="AC79" s="228"/>
      <c r="AD79" s="228"/>
      <c r="AE79" s="229"/>
      <c r="AF79" s="273" t="s">
        <v>94</v>
      </c>
      <c r="AG79" s="228"/>
      <c r="AH79" s="228"/>
      <c r="AI79" s="229"/>
      <c r="AJ79" s="230" t="s">
        <v>5</v>
      </c>
      <c r="AK79" s="108" t="s">
        <v>58</v>
      </c>
      <c r="AL79" s="109" t="s">
        <v>132</v>
      </c>
    </row>
    <row r="80" spans="3:39" ht="8.4499999999999993" customHeight="1" thickBot="1" x14ac:dyDescent="0.25">
      <c r="C80" s="9"/>
      <c r="D80" s="272"/>
      <c r="E80" s="81">
        <v>1</v>
      </c>
      <c r="F80" s="83">
        <v>2</v>
      </c>
      <c r="G80" s="83">
        <v>3</v>
      </c>
      <c r="H80" s="83">
        <v>4</v>
      </c>
      <c r="I80" s="83">
        <v>5</v>
      </c>
      <c r="J80" s="84">
        <v>6</v>
      </c>
      <c r="K80" s="81">
        <v>7</v>
      </c>
      <c r="L80" s="83">
        <v>8</v>
      </c>
      <c r="M80" s="83">
        <v>9</v>
      </c>
      <c r="N80" s="83">
        <v>10</v>
      </c>
      <c r="O80" s="83">
        <v>11</v>
      </c>
      <c r="P80" s="83">
        <v>12</v>
      </c>
      <c r="Q80" s="84">
        <v>13</v>
      </c>
      <c r="R80" s="81">
        <v>14</v>
      </c>
      <c r="S80" s="83">
        <v>15</v>
      </c>
      <c r="T80" s="83">
        <v>16</v>
      </c>
      <c r="U80" s="83">
        <v>17</v>
      </c>
      <c r="V80" s="83">
        <v>18</v>
      </c>
      <c r="W80" s="83">
        <v>19</v>
      </c>
      <c r="X80" s="84">
        <v>20</v>
      </c>
      <c r="Y80" s="81">
        <v>21</v>
      </c>
      <c r="Z80" s="83">
        <v>22</v>
      </c>
      <c r="AA80" s="83">
        <v>23</v>
      </c>
      <c r="AB80" s="83">
        <v>24</v>
      </c>
      <c r="AC80" s="83">
        <v>25</v>
      </c>
      <c r="AD80" s="83">
        <v>26</v>
      </c>
      <c r="AE80" s="84">
        <v>27</v>
      </c>
      <c r="AF80" s="85">
        <v>28</v>
      </c>
      <c r="AG80" s="83">
        <v>29</v>
      </c>
      <c r="AH80" s="83">
        <v>30</v>
      </c>
      <c r="AI80" s="84">
        <v>31</v>
      </c>
      <c r="AJ80" s="231"/>
      <c r="AK80" s="126">
        <v>23</v>
      </c>
      <c r="AL80" s="126">
        <f>AK80*8</f>
        <v>184</v>
      </c>
    </row>
    <row r="81" spans="3:38" ht="16.5" x14ac:dyDescent="0.2">
      <c r="C81" s="30">
        <v>1</v>
      </c>
      <c r="D81" s="106" t="s">
        <v>117</v>
      </c>
      <c r="E81" s="111"/>
      <c r="F81" s="112"/>
      <c r="G81" s="112"/>
      <c r="H81" s="112"/>
      <c r="I81" s="113"/>
      <c r="J81" s="114"/>
      <c r="K81" s="111"/>
      <c r="L81" s="112"/>
      <c r="M81" s="112"/>
      <c r="N81" s="112"/>
      <c r="O81" s="112"/>
      <c r="P81" s="113"/>
      <c r="Q81" s="114"/>
      <c r="R81" s="111"/>
      <c r="S81" s="112"/>
      <c r="T81" s="112"/>
      <c r="U81" s="112"/>
      <c r="V81" s="112"/>
      <c r="W81" s="113"/>
      <c r="X81" s="114"/>
      <c r="Y81" s="111"/>
      <c r="Z81" s="112"/>
      <c r="AA81" s="112"/>
      <c r="AB81" s="112"/>
      <c r="AC81" s="112"/>
      <c r="AD81" s="113"/>
      <c r="AE81" s="114"/>
      <c r="AF81" s="115"/>
      <c r="AG81" s="112"/>
      <c r="AH81" s="112"/>
      <c r="AI81" s="118"/>
      <c r="AJ81" s="147">
        <f>SUM(E81:AI81)</f>
        <v>0</v>
      </c>
      <c r="AK81" s="232" t="s">
        <v>145</v>
      </c>
      <c r="AL81" s="234">
        <f>AJ81+AJ83+AJ85</f>
        <v>0</v>
      </c>
    </row>
    <row r="82" spans="3:38" ht="9.9499999999999993" customHeight="1" x14ac:dyDescent="0.2">
      <c r="C82" s="103"/>
      <c r="D82" s="193" t="s">
        <v>49</v>
      </c>
      <c r="E82" s="91"/>
      <c r="F82" s="92"/>
      <c r="G82" s="92"/>
      <c r="H82" s="92"/>
      <c r="I82" s="120"/>
      <c r="J82" s="121"/>
      <c r="K82" s="91"/>
      <c r="L82" s="92"/>
      <c r="M82" s="92"/>
      <c r="N82" s="92"/>
      <c r="O82" s="92"/>
      <c r="P82" s="120"/>
      <c r="Q82" s="121"/>
      <c r="R82" s="91"/>
      <c r="S82" s="92"/>
      <c r="T82" s="92"/>
      <c r="U82" s="92"/>
      <c r="V82" s="92"/>
      <c r="W82" s="120"/>
      <c r="X82" s="121"/>
      <c r="Y82" s="91"/>
      <c r="Z82" s="92"/>
      <c r="AA82" s="92"/>
      <c r="AB82" s="92"/>
      <c r="AC82" s="92"/>
      <c r="AD82" s="120"/>
      <c r="AE82" s="121"/>
      <c r="AF82" s="89"/>
      <c r="AG82" s="96"/>
      <c r="AH82" s="92"/>
      <c r="AI82" s="168"/>
      <c r="AJ82" s="122"/>
      <c r="AK82" s="233"/>
      <c r="AL82" s="235"/>
    </row>
    <row r="83" spans="3:38" ht="9.9499999999999993" customHeight="1" x14ac:dyDescent="0.2">
      <c r="C83" s="260">
        <v>2</v>
      </c>
      <c r="D83" s="326" t="s">
        <v>120</v>
      </c>
      <c r="E83" s="264"/>
      <c r="F83" s="247"/>
      <c r="G83" s="247"/>
      <c r="H83" s="247"/>
      <c r="I83" s="247"/>
      <c r="J83" s="268"/>
      <c r="K83" s="247"/>
      <c r="L83" s="247"/>
      <c r="M83" s="247"/>
      <c r="N83" s="247"/>
      <c r="O83" s="247"/>
      <c r="P83" s="247"/>
      <c r="Q83" s="268"/>
      <c r="R83" s="247"/>
      <c r="S83" s="247"/>
      <c r="T83" s="247"/>
      <c r="U83" s="247"/>
      <c r="V83" s="247"/>
      <c r="W83" s="247"/>
      <c r="X83" s="268"/>
      <c r="Y83" s="247"/>
      <c r="Z83" s="247"/>
      <c r="AA83" s="247"/>
      <c r="AB83" s="247"/>
      <c r="AC83" s="247"/>
      <c r="AD83" s="247"/>
      <c r="AE83" s="268"/>
      <c r="AF83" s="247"/>
      <c r="AG83" s="247"/>
      <c r="AH83" s="247"/>
      <c r="AI83" s="268"/>
      <c r="AJ83" s="224">
        <f>SUM(E83:AI84)</f>
        <v>0</v>
      </c>
      <c r="AK83" s="123" t="s">
        <v>158</v>
      </c>
      <c r="AL83" s="124">
        <f>AL76</f>
        <v>-984</v>
      </c>
    </row>
    <row r="84" spans="3:38" ht="9.9499999999999993" customHeight="1" x14ac:dyDescent="0.2">
      <c r="C84" s="261"/>
      <c r="D84" s="262"/>
      <c r="E84" s="321"/>
      <c r="F84" s="270"/>
      <c r="G84" s="270"/>
      <c r="H84" s="270"/>
      <c r="I84" s="270"/>
      <c r="J84" s="269"/>
      <c r="K84" s="270"/>
      <c r="L84" s="270"/>
      <c r="M84" s="270"/>
      <c r="N84" s="270"/>
      <c r="O84" s="270"/>
      <c r="P84" s="270"/>
      <c r="Q84" s="269"/>
      <c r="R84" s="270"/>
      <c r="S84" s="270"/>
      <c r="T84" s="270"/>
      <c r="U84" s="270"/>
      <c r="V84" s="270"/>
      <c r="W84" s="270"/>
      <c r="X84" s="269"/>
      <c r="Y84" s="270"/>
      <c r="Z84" s="270"/>
      <c r="AA84" s="270"/>
      <c r="AB84" s="270"/>
      <c r="AC84" s="270"/>
      <c r="AD84" s="270"/>
      <c r="AE84" s="269"/>
      <c r="AF84" s="270"/>
      <c r="AG84" s="270"/>
      <c r="AH84" s="270"/>
      <c r="AI84" s="269"/>
      <c r="AJ84" s="240"/>
      <c r="AK84" s="123" t="s">
        <v>169</v>
      </c>
      <c r="AL84" s="124">
        <f>AA75+AH75+E88+K88+R88</f>
        <v>-160</v>
      </c>
    </row>
    <row r="85" spans="3:38" ht="9.9499999999999993" customHeight="1" x14ac:dyDescent="0.2">
      <c r="C85" s="260">
        <v>3</v>
      </c>
      <c r="D85" s="262" t="s">
        <v>121</v>
      </c>
      <c r="E85" s="264"/>
      <c r="F85" s="247"/>
      <c r="G85" s="247"/>
      <c r="H85" s="247"/>
      <c r="I85" s="247"/>
      <c r="J85" s="268"/>
      <c r="K85" s="247"/>
      <c r="L85" s="247"/>
      <c r="M85" s="247"/>
      <c r="N85" s="247"/>
      <c r="O85" s="247"/>
      <c r="P85" s="247"/>
      <c r="Q85" s="268"/>
      <c r="R85" s="247"/>
      <c r="S85" s="247"/>
      <c r="T85" s="247"/>
      <c r="U85" s="247"/>
      <c r="V85" s="247"/>
      <c r="W85" s="247"/>
      <c r="X85" s="268"/>
      <c r="Y85" s="247"/>
      <c r="Z85" s="247"/>
      <c r="AA85" s="247"/>
      <c r="AB85" s="247"/>
      <c r="AC85" s="247"/>
      <c r="AD85" s="247"/>
      <c r="AE85" s="268"/>
      <c r="AF85" s="247"/>
      <c r="AG85" s="247"/>
      <c r="AH85" s="247"/>
      <c r="AI85" s="268"/>
      <c r="AJ85" s="224">
        <f>SUM(E85:AI86)</f>
        <v>0</v>
      </c>
      <c r="AK85" s="123" t="s">
        <v>181</v>
      </c>
      <c r="AL85" s="124">
        <f>AL77</f>
        <v>0</v>
      </c>
    </row>
    <row r="86" spans="3:38" ht="9.9499999999999993" customHeight="1" x14ac:dyDescent="0.2">
      <c r="C86" s="261"/>
      <c r="D86" s="263"/>
      <c r="E86" s="264"/>
      <c r="F86" s="270"/>
      <c r="G86" s="270"/>
      <c r="H86" s="270"/>
      <c r="I86" s="270"/>
      <c r="J86" s="269"/>
      <c r="K86" s="270"/>
      <c r="L86" s="270"/>
      <c r="M86" s="270"/>
      <c r="N86" s="270"/>
      <c r="O86" s="270"/>
      <c r="P86" s="270"/>
      <c r="Q86" s="269"/>
      <c r="R86" s="270"/>
      <c r="S86" s="270"/>
      <c r="T86" s="270"/>
      <c r="U86" s="270"/>
      <c r="V86" s="270"/>
      <c r="W86" s="270"/>
      <c r="X86" s="269"/>
      <c r="Y86" s="270"/>
      <c r="Z86" s="270"/>
      <c r="AA86" s="270"/>
      <c r="AB86" s="270"/>
      <c r="AC86" s="270"/>
      <c r="AD86" s="270"/>
      <c r="AE86" s="269"/>
      <c r="AF86" s="270"/>
      <c r="AG86" s="270"/>
      <c r="AH86" s="270"/>
      <c r="AI86" s="269"/>
      <c r="AJ86" s="240"/>
      <c r="AK86" s="123" t="s">
        <v>194</v>
      </c>
      <c r="AL86" s="124">
        <f>AA76+AH76+E89+K89+R89</f>
        <v>0</v>
      </c>
    </row>
    <row r="87" spans="3:38" ht="9.9499999999999993" customHeight="1" x14ac:dyDescent="0.2">
      <c r="C87" s="30">
        <v>4</v>
      </c>
      <c r="D87" s="194" t="s">
        <v>118</v>
      </c>
      <c r="E87" s="215">
        <f>SUM(AH68,AH70:AH73,E81:J81,E83:J86)</f>
        <v>0</v>
      </c>
      <c r="F87" s="216"/>
      <c r="G87" s="216"/>
      <c r="H87" s="216"/>
      <c r="I87" s="216"/>
      <c r="J87" s="217"/>
      <c r="K87" s="215">
        <f>SUM(K81:Q81,K83:Q86)</f>
        <v>0</v>
      </c>
      <c r="L87" s="216"/>
      <c r="M87" s="216"/>
      <c r="N87" s="216"/>
      <c r="O87" s="216"/>
      <c r="P87" s="216"/>
      <c r="Q87" s="217"/>
      <c r="R87" s="215">
        <f>SUM(R81:X81,R83:X86)</f>
        <v>0</v>
      </c>
      <c r="S87" s="216"/>
      <c r="T87" s="216"/>
      <c r="U87" s="216"/>
      <c r="V87" s="216"/>
      <c r="W87" s="216"/>
      <c r="X87" s="217"/>
      <c r="Y87" s="215">
        <f>SUM(Y81:AE81,Y83:AE86)</f>
        <v>0</v>
      </c>
      <c r="Z87" s="216"/>
      <c r="AA87" s="216"/>
      <c r="AB87" s="216"/>
      <c r="AC87" s="216"/>
      <c r="AD87" s="216"/>
      <c r="AE87" s="217"/>
      <c r="AF87" s="256"/>
      <c r="AG87" s="257"/>
      <c r="AH87" s="257"/>
      <c r="AI87" s="258"/>
      <c r="AJ87" s="244"/>
      <c r="AK87" s="123" t="s">
        <v>200</v>
      </c>
      <c r="AL87" s="124"/>
    </row>
    <row r="88" spans="3:38" ht="9.9499999999999993" customHeight="1" x14ac:dyDescent="0.2">
      <c r="C88" s="103"/>
      <c r="D88" s="106" t="s">
        <v>119</v>
      </c>
      <c r="E88" s="212">
        <f>E87-E89-$B$47</f>
        <v>-40</v>
      </c>
      <c r="F88" s="213"/>
      <c r="G88" s="213"/>
      <c r="H88" s="213"/>
      <c r="I88" s="213"/>
      <c r="J88" s="214"/>
      <c r="K88" s="212">
        <f>K87-K89-$B$47</f>
        <v>-40</v>
      </c>
      <c r="L88" s="213"/>
      <c r="M88" s="213"/>
      <c r="N88" s="213"/>
      <c r="O88" s="213"/>
      <c r="P88" s="213"/>
      <c r="Q88" s="214"/>
      <c r="R88" s="212">
        <f>R87-R89-$B$47</f>
        <v>-40</v>
      </c>
      <c r="S88" s="213"/>
      <c r="T88" s="213"/>
      <c r="U88" s="213"/>
      <c r="V88" s="213"/>
      <c r="W88" s="213"/>
      <c r="X88" s="214"/>
      <c r="Y88" s="212">
        <f>Y87-Y89-$B$47</f>
        <v>-40</v>
      </c>
      <c r="Z88" s="213"/>
      <c r="AA88" s="213"/>
      <c r="AB88" s="213"/>
      <c r="AC88" s="213"/>
      <c r="AD88" s="213"/>
      <c r="AE88" s="214"/>
      <c r="AF88" s="253"/>
      <c r="AG88" s="254"/>
      <c r="AH88" s="254"/>
      <c r="AI88" s="255"/>
      <c r="AJ88" s="245"/>
      <c r="AK88" s="123" t="s">
        <v>202</v>
      </c>
      <c r="AL88" s="124">
        <f>AL83+AL84+AL87</f>
        <v>-1144</v>
      </c>
    </row>
    <row r="89" spans="3:38" ht="9.9499999999999993" customHeight="1" thickBot="1" x14ac:dyDescent="0.25">
      <c r="C89" s="103"/>
      <c r="D89" s="106" t="s">
        <v>122</v>
      </c>
      <c r="E89" s="212">
        <f>IF(E87&gt;$B$48,E87-$B$48,0)</f>
        <v>0</v>
      </c>
      <c r="F89" s="213"/>
      <c r="G89" s="213"/>
      <c r="H89" s="213"/>
      <c r="I89" s="213"/>
      <c r="J89" s="214"/>
      <c r="K89" s="212">
        <f>IF(K87&gt;$B$48,K87-$B$48,0)</f>
        <v>0</v>
      </c>
      <c r="L89" s="213"/>
      <c r="M89" s="213"/>
      <c r="N89" s="213"/>
      <c r="O89" s="213"/>
      <c r="P89" s="213"/>
      <c r="Q89" s="214"/>
      <c r="R89" s="212">
        <f>IF(R87&gt;$B$48,R87-$B$48,0)</f>
        <v>0</v>
      </c>
      <c r="S89" s="213"/>
      <c r="T89" s="213"/>
      <c r="U89" s="213"/>
      <c r="V89" s="213"/>
      <c r="W89" s="213"/>
      <c r="X89" s="214"/>
      <c r="Y89" s="212">
        <f>IF(Y87&gt;$B$48,Y87-$B$48,0)</f>
        <v>0</v>
      </c>
      <c r="Z89" s="213"/>
      <c r="AA89" s="213"/>
      <c r="AB89" s="213"/>
      <c r="AC89" s="213"/>
      <c r="AD89" s="213"/>
      <c r="AE89" s="214"/>
      <c r="AF89" s="253"/>
      <c r="AG89" s="254"/>
      <c r="AH89" s="254"/>
      <c r="AI89" s="255"/>
      <c r="AJ89" s="245"/>
      <c r="AK89" s="125" t="s">
        <v>203</v>
      </c>
      <c r="AL89" s="145">
        <f>AL85+AL86</f>
        <v>0</v>
      </c>
    </row>
    <row r="90" spans="3:38" ht="8.4499999999999993" customHeight="1" thickBot="1" x14ac:dyDescent="0.25">
      <c r="C90" s="103">
        <v>5</v>
      </c>
      <c r="D90" s="195" t="s">
        <v>50</v>
      </c>
      <c r="E90" s="136"/>
      <c r="F90" s="138"/>
      <c r="G90" s="138"/>
      <c r="H90" s="138"/>
      <c r="I90" s="138"/>
      <c r="J90" s="137"/>
      <c r="K90" s="136"/>
      <c r="L90" s="138"/>
      <c r="M90" s="138"/>
      <c r="N90" s="138"/>
      <c r="O90" s="138"/>
      <c r="P90" s="138"/>
      <c r="Q90" s="137"/>
      <c r="R90" s="136"/>
      <c r="S90" s="138"/>
      <c r="T90" s="138"/>
      <c r="U90" s="138"/>
      <c r="V90" s="138"/>
      <c r="W90" s="138"/>
      <c r="X90" s="137"/>
      <c r="Y90" s="136"/>
      <c r="Z90" s="138"/>
      <c r="AA90" s="138"/>
      <c r="AB90" s="138"/>
      <c r="AC90" s="138"/>
      <c r="AD90" s="138"/>
      <c r="AE90" s="137"/>
      <c r="AF90" s="136"/>
      <c r="AG90" s="138"/>
      <c r="AH90" s="138"/>
      <c r="AI90" s="137"/>
      <c r="AJ90" s="259"/>
      <c r="AK90" s="236"/>
      <c r="AL90" s="237"/>
    </row>
    <row r="91" spans="3:38" ht="8.1" customHeight="1" thickBot="1" x14ac:dyDescent="0.25">
      <c r="C91" s="238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</row>
    <row r="92" spans="3:38" ht="8.4499999999999993" customHeight="1" x14ac:dyDescent="0.2">
      <c r="C92" s="9"/>
      <c r="D92" s="249" t="s">
        <v>210</v>
      </c>
      <c r="E92" s="265" t="s">
        <v>94</v>
      </c>
      <c r="F92" s="266"/>
      <c r="G92" s="267"/>
      <c r="H92" s="227" t="s">
        <v>95</v>
      </c>
      <c r="I92" s="228"/>
      <c r="J92" s="228"/>
      <c r="K92" s="228"/>
      <c r="L92" s="228"/>
      <c r="M92" s="228"/>
      <c r="N92" s="229"/>
      <c r="O92" s="227" t="s">
        <v>96</v>
      </c>
      <c r="P92" s="228"/>
      <c r="Q92" s="228"/>
      <c r="R92" s="228"/>
      <c r="S92" s="228"/>
      <c r="T92" s="228"/>
      <c r="U92" s="229"/>
      <c r="V92" s="227" t="s">
        <v>97</v>
      </c>
      <c r="W92" s="228"/>
      <c r="X92" s="228"/>
      <c r="Y92" s="228"/>
      <c r="Z92" s="228"/>
      <c r="AA92" s="228"/>
      <c r="AB92" s="229"/>
      <c r="AC92" s="227" t="s">
        <v>98</v>
      </c>
      <c r="AD92" s="228"/>
      <c r="AE92" s="228"/>
      <c r="AF92" s="228"/>
      <c r="AG92" s="228"/>
      <c r="AH92" s="228"/>
      <c r="AI92" s="229"/>
      <c r="AJ92" s="230" t="s">
        <v>5</v>
      </c>
      <c r="AK92" s="108" t="s">
        <v>59</v>
      </c>
      <c r="AL92" s="109" t="s">
        <v>131</v>
      </c>
    </row>
    <row r="93" spans="3:38" ht="8.4499999999999993" customHeight="1" thickBot="1" x14ac:dyDescent="0.25">
      <c r="C93" s="9"/>
      <c r="D93" s="250"/>
      <c r="E93" s="81">
        <v>1</v>
      </c>
      <c r="F93" s="83">
        <v>2</v>
      </c>
      <c r="G93" s="84">
        <v>3</v>
      </c>
      <c r="H93" s="81">
        <v>4</v>
      </c>
      <c r="I93" s="83">
        <v>5</v>
      </c>
      <c r="J93" s="83">
        <v>6</v>
      </c>
      <c r="K93" s="83">
        <v>7</v>
      </c>
      <c r="L93" s="83">
        <v>8</v>
      </c>
      <c r="M93" s="83">
        <v>9</v>
      </c>
      <c r="N93" s="84">
        <v>10</v>
      </c>
      <c r="O93" s="81">
        <v>11</v>
      </c>
      <c r="P93" s="83">
        <v>12</v>
      </c>
      <c r="Q93" s="83">
        <v>13</v>
      </c>
      <c r="R93" s="83">
        <v>14</v>
      </c>
      <c r="S93" s="83">
        <v>15</v>
      </c>
      <c r="T93" s="83">
        <v>16</v>
      </c>
      <c r="U93" s="84">
        <v>17</v>
      </c>
      <c r="V93" s="81">
        <v>18</v>
      </c>
      <c r="W93" s="83">
        <v>19</v>
      </c>
      <c r="X93" s="83">
        <v>20</v>
      </c>
      <c r="Y93" s="83">
        <v>21</v>
      </c>
      <c r="Z93" s="83">
        <v>22</v>
      </c>
      <c r="AA93" s="83">
        <v>23</v>
      </c>
      <c r="AB93" s="84">
        <v>24</v>
      </c>
      <c r="AC93" s="81">
        <v>25</v>
      </c>
      <c r="AD93" s="83">
        <v>26</v>
      </c>
      <c r="AE93" s="83">
        <v>27</v>
      </c>
      <c r="AF93" s="83">
        <v>28</v>
      </c>
      <c r="AG93" s="83">
        <v>29</v>
      </c>
      <c r="AH93" s="83">
        <v>30</v>
      </c>
      <c r="AI93" s="84">
        <v>31</v>
      </c>
      <c r="AJ93" s="231"/>
      <c r="AK93" s="126">
        <v>21</v>
      </c>
      <c r="AL93" s="126">
        <f>AK93*8</f>
        <v>168</v>
      </c>
    </row>
    <row r="94" spans="3:38" ht="16.5" x14ac:dyDescent="0.2">
      <c r="C94" s="30">
        <v>1</v>
      </c>
      <c r="D94" s="106" t="s">
        <v>117</v>
      </c>
      <c r="E94" s="111"/>
      <c r="F94" s="113"/>
      <c r="G94" s="114"/>
      <c r="H94" s="111"/>
      <c r="I94" s="112"/>
      <c r="J94" s="112"/>
      <c r="K94" s="112"/>
      <c r="L94" s="112"/>
      <c r="M94" s="113"/>
      <c r="N94" s="114"/>
      <c r="O94" s="111"/>
      <c r="P94" s="112"/>
      <c r="Q94" s="112"/>
      <c r="R94" s="112"/>
      <c r="S94" s="112"/>
      <c r="T94" s="113"/>
      <c r="U94" s="114"/>
      <c r="V94" s="111"/>
      <c r="W94" s="112"/>
      <c r="X94" s="112"/>
      <c r="Y94" s="112"/>
      <c r="Z94" s="112"/>
      <c r="AA94" s="113"/>
      <c r="AB94" s="114"/>
      <c r="AC94" s="111"/>
      <c r="AD94" s="112"/>
      <c r="AE94" s="112"/>
      <c r="AF94" s="112"/>
      <c r="AG94" s="112"/>
      <c r="AH94" s="113"/>
      <c r="AI94" s="114"/>
      <c r="AJ94" s="147">
        <f>SUM(E94:AI94)</f>
        <v>0</v>
      </c>
      <c r="AK94" s="232" t="s">
        <v>146</v>
      </c>
      <c r="AL94" s="234">
        <f>AJ94+AJ96+AJ98</f>
        <v>0</v>
      </c>
    </row>
    <row r="95" spans="3:38" ht="9.9499999999999993" customHeight="1" x14ac:dyDescent="0.2">
      <c r="C95" s="103"/>
      <c r="D95" s="193" t="s">
        <v>49</v>
      </c>
      <c r="E95" s="91"/>
      <c r="F95" s="169"/>
      <c r="G95" s="170"/>
      <c r="H95" s="171"/>
      <c r="I95" s="172"/>
      <c r="J95" s="172"/>
      <c r="K95" s="172"/>
      <c r="L95" s="172"/>
      <c r="M95" s="169"/>
      <c r="N95" s="170"/>
      <c r="O95" s="171"/>
      <c r="P95" s="172"/>
      <c r="Q95" s="172"/>
      <c r="R95" s="172"/>
      <c r="S95" s="172"/>
      <c r="T95" s="169"/>
      <c r="U95" s="170"/>
      <c r="V95" s="171"/>
      <c r="W95" s="172"/>
      <c r="X95" s="172"/>
      <c r="Y95" s="172"/>
      <c r="Z95" s="172"/>
      <c r="AA95" s="169"/>
      <c r="AB95" s="170"/>
      <c r="AC95" s="171"/>
      <c r="AD95" s="172"/>
      <c r="AE95" s="94"/>
      <c r="AF95" s="94"/>
      <c r="AG95" s="94"/>
      <c r="AH95" s="169"/>
      <c r="AI95" s="121"/>
      <c r="AJ95" s="122"/>
      <c r="AK95" s="233"/>
      <c r="AL95" s="235"/>
    </row>
    <row r="96" spans="3:38" ht="9.9499999999999993" customHeight="1" x14ac:dyDescent="0.2">
      <c r="C96" s="260">
        <v>2</v>
      </c>
      <c r="D96" s="326" t="s">
        <v>120</v>
      </c>
      <c r="E96" s="321"/>
      <c r="F96" s="270"/>
      <c r="G96" s="268"/>
      <c r="H96" s="264"/>
      <c r="I96" s="247"/>
      <c r="J96" s="247"/>
      <c r="K96" s="247"/>
      <c r="L96" s="247"/>
      <c r="M96" s="247"/>
      <c r="N96" s="248"/>
      <c r="O96" s="264"/>
      <c r="P96" s="247"/>
      <c r="Q96" s="247"/>
      <c r="R96" s="247"/>
      <c r="S96" s="247"/>
      <c r="T96" s="247"/>
      <c r="U96" s="248"/>
      <c r="V96" s="264"/>
      <c r="W96" s="247"/>
      <c r="X96" s="247"/>
      <c r="Y96" s="247"/>
      <c r="Z96" s="247"/>
      <c r="AA96" s="247"/>
      <c r="AB96" s="248"/>
      <c r="AC96" s="264"/>
      <c r="AD96" s="247"/>
      <c r="AE96" s="247"/>
      <c r="AF96" s="247"/>
      <c r="AG96" s="247"/>
      <c r="AH96" s="247"/>
      <c r="AI96" s="248"/>
      <c r="AJ96" s="224">
        <f>SUM(E96:AI97)</f>
        <v>0</v>
      </c>
      <c r="AK96" s="123" t="s">
        <v>159</v>
      </c>
      <c r="AL96" s="124">
        <f>AL88</f>
        <v>-1144</v>
      </c>
    </row>
    <row r="97" spans="3:38" ht="9.9499999999999993" customHeight="1" x14ac:dyDescent="0.2">
      <c r="C97" s="261"/>
      <c r="D97" s="262"/>
      <c r="E97" s="322"/>
      <c r="F97" s="291"/>
      <c r="G97" s="269"/>
      <c r="H97" s="264"/>
      <c r="I97" s="247"/>
      <c r="J97" s="247"/>
      <c r="K97" s="247"/>
      <c r="L97" s="247"/>
      <c r="M97" s="247"/>
      <c r="N97" s="248"/>
      <c r="O97" s="264"/>
      <c r="P97" s="247"/>
      <c r="Q97" s="247"/>
      <c r="R97" s="247"/>
      <c r="S97" s="247"/>
      <c r="T97" s="247"/>
      <c r="U97" s="248"/>
      <c r="V97" s="264"/>
      <c r="W97" s="247"/>
      <c r="X97" s="247"/>
      <c r="Y97" s="247"/>
      <c r="Z97" s="247"/>
      <c r="AA97" s="247"/>
      <c r="AB97" s="248"/>
      <c r="AC97" s="264"/>
      <c r="AD97" s="247"/>
      <c r="AE97" s="247"/>
      <c r="AF97" s="247"/>
      <c r="AG97" s="247"/>
      <c r="AH97" s="247"/>
      <c r="AI97" s="248"/>
      <c r="AJ97" s="240"/>
      <c r="AK97" s="123" t="s">
        <v>170</v>
      </c>
      <c r="AL97" s="124">
        <f>Y88+AF88+E101+H101+O101+V101</f>
        <v>-200</v>
      </c>
    </row>
    <row r="98" spans="3:38" ht="9.9499999999999993" customHeight="1" x14ac:dyDescent="0.2">
      <c r="C98" s="260">
        <v>3</v>
      </c>
      <c r="D98" s="262" t="s">
        <v>121</v>
      </c>
      <c r="E98" s="321"/>
      <c r="F98" s="270"/>
      <c r="G98" s="268"/>
      <c r="H98" s="264"/>
      <c r="I98" s="247"/>
      <c r="J98" s="247"/>
      <c r="K98" s="247"/>
      <c r="L98" s="247"/>
      <c r="M98" s="247"/>
      <c r="N98" s="248"/>
      <c r="O98" s="264"/>
      <c r="P98" s="247"/>
      <c r="Q98" s="247"/>
      <c r="R98" s="247"/>
      <c r="S98" s="247"/>
      <c r="T98" s="247"/>
      <c r="U98" s="248"/>
      <c r="V98" s="264"/>
      <c r="W98" s="247"/>
      <c r="X98" s="247"/>
      <c r="Y98" s="247"/>
      <c r="Z98" s="247"/>
      <c r="AA98" s="247"/>
      <c r="AB98" s="248"/>
      <c r="AC98" s="264"/>
      <c r="AD98" s="247"/>
      <c r="AE98" s="247"/>
      <c r="AF98" s="247"/>
      <c r="AG98" s="247"/>
      <c r="AH98" s="247"/>
      <c r="AI98" s="248"/>
      <c r="AJ98" s="224">
        <f>SUM(E98:AI99)</f>
        <v>0</v>
      </c>
      <c r="AK98" s="123" t="s">
        <v>182</v>
      </c>
      <c r="AL98" s="124">
        <f>AL89</f>
        <v>0</v>
      </c>
    </row>
    <row r="99" spans="3:38" ht="9.9499999999999993" customHeight="1" x14ac:dyDescent="0.2">
      <c r="C99" s="261"/>
      <c r="D99" s="263"/>
      <c r="E99" s="322"/>
      <c r="F99" s="291"/>
      <c r="G99" s="269"/>
      <c r="H99" s="264"/>
      <c r="I99" s="247"/>
      <c r="J99" s="247"/>
      <c r="K99" s="247"/>
      <c r="L99" s="247"/>
      <c r="M99" s="247"/>
      <c r="N99" s="248"/>
      <c r="O99" s="264"/>
      <c r="P99" s="247"/>
      <c r="Q99" s="247"/>
      <c r="R99" s="247"/>
      <c r="S99" s="247"/>
      <c r="T99" s="247"/>
      <c r="U99" s="248"/>
      <c r="V99" s="264"/>
      <c r="W99" s="247"/>
      <c r="X99" s="247"/>
      <c r="Y99" s="247"/>
      <c r="Z99" s="247"/>
      <c r="AA99" s="247"/>
      <c r="AB99" s="248"/>
      <c r="AC99" s="264"/>
      <c r="AD99" s="247"/>
      <c r="AE99" s="247"/>
      <c r="AF99" s="247"/>
      <c r="AG99" s="247"/>
      <c r="AH99" s="247"/>
      <c r="AI99" s="248"/>
      <c r="AJ99" s="240"/>
      <c r="AK99" s="123" t="s">
        <v>195</v>
      </c>
      <c r="AL99" s="124">
        <f>Y89+AF89+E102+H102+O102+V102</f>
        <v>0</v>
      </c>
    </row>
    <row r="100" spans="3:38" ht="9.9499999999999993" customHeight="1" x14ac:dyDescent="0.2">
      <c r="C100" s="30">
        <v>4</v>
      </c>
      <c r="D100" s="194" t="s">
        <v>118</v>
      </c>
      <c r="E100" s="215">
        <f>SUM(AF81:AI81,AF83:AI86,E94:G94,E96:G99)</f>
        <v>0</v>
      </c>
      <c r="F100" s="216"/>
      <c r="G100" s="217"/>
      <c r="H100" s="215">
        <f>SUM(H94:N94,H96:N99)</f>
        <v>0</v>
      </c>
      <c r="I100" s="216"/>
      <c r="J100" s="216"/>
      <c r="K100" s="216"/>
      <c r="L100" s="216"/>
      <c r="M100" s="216"/>
      <c r="N100" s="217"/>
      <c r="O100" s="215">
        <f>SUM(O94:U94,O96:U99)</f>
        <v>0</v>
      </c>
      <c r="P100" s="216"/>
      <c r="Q100" s="216"/>
      <c r="R100" s="216"/>
      <c r="S100" s="216"/>
      <c r="T100" s="216"/>
      <c r="U100" s="217"/>
      <c r="V100" s="215">
        <f>SUM(V94:AB94,V96:AB99)</f>
        <v>0</v>
      </c>
      <c r="W100" s="216"/>
      <c r="X100" s="216"/>
      <c r="Y100" s="216"/>
      <c r="Z100" s="216"/>
      <c r="AA100" s="216"/>
      <c r="AB100" s="217"/>
      <c r="AC100" s="215">
        <f>SUM(AC94:AI94,AC96:AI99)</f>
        <v>0</v>
      </c>
      <c r="AD100" s="216"/>
      <c r="AE100" s="216"/>
      <c r="AF100" s="216"/>
      <c r="AG100" s="216"/>
      <c r="AH100" s="216"/>
      <c r="AI100" s="217"/>
      <c r="AJ100" s="244"/>
      <c r="AK100" s="123" t="s">
        <v>200</v>
      </c>
      <c r="AL100" s="124"/>
    </row>
    <row r="101" spans="3:38" ht="9.9499999999999993" customHeight="1" x14ac:dyDescent="0.2">
      <c r="C101" s="103"/>
      <c r="D101" s="106" t="s">
        <v>119</v>
      </c>
      <c r="E101" s="212">
        <f>E100-E102-$B$47</f>
        <v>-40</v>
      </c>
      <c r="F101" s="213"/>
      <c r="G101" s="214"/>
      <c r="H101" s="212">
        <f>H100-H102-$B$47</f>
        <v>-40</v>
      </c>
      <c r="I101" s="213"/>
      <c r="J101" s="213"/>
      <c r="K101" s="213"/>
      <c r="L101" s="213"/>
      <c r="M101" s="213"/>
      <c r="N101" s="214"/>
      <c r="O101" s="212">
        <f>O100-O102-$B$47</f>
        <v>-40</v>
      </c>
      <c r="P101" s="213"/>
      <c r="Q101" s="213"/>
      <c r="R101" s="213"/>
      <c r="S101" s="213"/>
      <c r="T101" s="213"/>
      <c r="U101" s="214"/>
      <c r="V101" s="212">
        <f>V100-V102-$B$47</f>
        <v>-40</v>
      </c>
      <c r="W101" s="213"/>
      <c r="X101" s="213"/>
      <c r="Y101" s="213"/>
      <c r="Z101" s="213"/>
      <c r="AA101" s="213"/>
      <c r="AB101" s="214"/>
      <c r="AC101" s="212">
        <f>AC100-AC102-$B$47</f>
        <v>-40</v>
      </c>
      <c r="AD101" s="213"/>
      <c r="AE101" s="213"/>
      <c r="AF101" s="213"/>
      <c r="AG101" s="213"/>
      <c r="AH101" s="213"/>
      <c r="AI101" s="214"/>
      <c r="AJ101" s="245"/>
      <c r="AK101" s="123" t="s">
        <v>202</v>
      </c>
      <c r="AL101" s="124">
        <f>AL96+AL97+AL100</f>
        <v>-1344</v>
      </c>
    </row>
    <row r="102" spans="3:38" ht="9.9499999999999993" customHeight="1" thickBot="1" x14ac:dyDescent="0.25">
      <c r="C102" s="103"/>
      <c r="D102" s="106" t="s">
        <v>122</v>
      </c>
      <c r="E102" s="212">
        <f>IF(E100&gt;$B$48,E100-$B$48,0)</f>
        <v>0</v>
      </c>
      <c r="F102" s="213"/>
      <c r="G102" s="214"/>
      <c r="H102" s="212">
        <f>IF(H100&gt;$B$48,H100-$B$48,0)</f>
        <v>0</v>
      </c>
      <c r="I102" s="213"/>
      <c r="J102" s="213"/>
      <c r="K102" s="213"/>
      <c r="L102" s="213"/>
      <c r="M102" s="213"/>
      <c r="N102" s="214"/>
      <c r="O102" s="212">
        <f>IF(O100&gt;$B$48,O100-$B$48,0)</f>
        <v>0</v>
      </c>
      <c r="P102" s="213"/>
      <c r="Q102" s="213"/>
      <c r="R102" s="213"/>
      <c r="S102" s="213"/>
      <c r="T102" s="213"/>
      <c r="U102" s="214"/>
      <c r="V102" s="212">
        <f>IF(V100&gt;$B$48,V100-$B$48,0)</f>
        <v>0</v>
      </c>
      <c r="W102" s="213"/>
      <c r="X102" s="213"/>
      <c r="Y102" s="213"/>
      <c r="Z102" s="213"/>
      <c r="AA102" s="213"/>
      <c r="AB102" s="214"/>
      <c r="AC102" s="212">
        <f>IF(AC100&gt;$B$48,AC100-$B$48,0)</f>
        <v>0</v>
      </c>
      <c r="AD102" s="213"/>
      <c r="AE102" s="213"/>
      <c r="AF102" s="213"/>
      <c r="AG102" s="213"/>
      <c r="AH102" s="213"/>
      <c r="AI102" s="214"/>
      <c r="AJ102" s="245"/>
      <c r="AK102" s="125" t="s">
        <v>203</v>
      </c>
      <c r="AL102" s="145">
        <f>AL98+AL99</f>
        <v>0</v>
      </c>
    </row>
    <row r="103" spans="3:38" ht="8.4499999999999993" customHeight="1" thickBot="1" x14ac:dyDescent="0.25">
      <c r="C103" s="103">
        <v>5</v>
      </c>
      <c r="D103" s="195" t="s">
        <v>50</v>
      </c>
      <c r="E103" s="136"/>
      <c r="F103" s="138"/>
      <c r="G103" s="137"/>
      <c r="H103" s="136"/>
      <c r="I103" s="138"/>
      <c r="J103" s="138"/>
      <c r="K103" s="138"/>
      <c r="L103" s="138"/>
      <c r="M103" s="138"/>
      <c r="N103" s="137"/>
      <c r="O103" s="136"/>
      <c r="P103" s="138"/>
      <c r="Q103" s="138"/>
      <c r="R103" s="138"/>
      <c r="S103" s="138"/>
      <c r="T103" s="138"/>
      <c r="U103" s="137"/>
      <c r="V103" s="136"/>
      <c r="W103" s="138"/>
      <c r="X103" s="138"/>
      <c r="Y103" s="138"/>
      <c r="Z103" s="138"/>
      <c r="AA103" s="138"/>
      <c r="AB103" s="137"/>
      <c r="AC103" s="136"/>
      <c r="AD103" s="138"/>
      <c r="AE103" s="138"/>
      <c r="AF103" s="138"/>
      <c r="AG103" s="138"/>
      <c r="AH103" s="138"/>
      <c r="AI103" s="137"/>
      <c r="AJ103" s="259"/>
      <c r="AK103" s="236"/>
      <c r="AL103" s="237"/>
    </row>
    <row r="104" spans="3:38" ht="8.1" customHeight="1" thickBot="1" x14ac:dyDescent="0.25">
      <c r="C104" s="238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</row>
    <row r="105" spans="3:38" ht="8.4499999999999993" customHeight="1" x14ac:dyDescent="0.2">
      <c r="C105" s="9"/>
      <c r="D105" s="249" t="s">
        <v>209</v>
      </c>
      <c r="E105" s="227" t="s">
        <v>99</v>
      </c>
      <c r="F105" s="228"/>
      <c r="G105" s="228"/>
      <c r="H105" s="228"/>
      <c r="I105" s="228"/>
      <c r="J105" s="228"/>
      <c r="K105" s="229"/>
      <c r="L105" s="227" t="s">
        <v>100</v>
      </c>
      <c r="M105" s="228"/>
      <c r="N105" s="228"/>
      <c r="O105" s="228"/>
      <c r="P105" s="228"/>
      <c r="Q105" s="228"/>
      <c r="R105" s="229"/>
      <c r="S105" s="227" t="s">
        <v>101</v>
      </c>
      <c r="T105" s="228"/>
      <c r="U105" s="228"/>
      <c r="V105" s="228"/>
      <c r="W105" s="228"/>
      <c r="X105" s="228"/>
      <c r="Y105" s="229"/>
      <c r="Z105" s="227" t="s">
        <v>102</v>
      </c>
      <c r="AA105" s="228"/>
      <c r="AB105" s="228"/>
      <c r="AC105" s="228"/>
      <c r="AD105" s="228"/>
      <c r="AE105" s="228"/>
      <c r="AF105" s="229"/>
      <c r="AG105" s="227" t="s">
        <v>103</v>
      </c>
      <c r="AH105" s="229"/>
      <c r="AI105" s="251"/>
      <c r="AJ105" s="230" t="s">
        <v>5</v>
      </c>
      <c r="AK105" s="108" t="s">
        <v>60</v>
      </c>
      <c r="AL105" s="109" t="s">
        <v>147</v>
      </c>
    </row>
    <row r="106" spans="3:38" ht="8.4499999999999993" customHeight="1" thickBot="1" x14ac:dyDescent="0.25">
      <c r="C106" s="9"/>
      <c r="D106" s="250"/>
      <c r="E106" s="81">
        <v>1</v>
      </c>
      <c r="F106" s="83">
        <v>2</v>
      </c>
      <c r="G106" s="83">
        <v>3</v>
      </c>
      <c r="H106" s="83">
        <v>4</v>
      </c>
      <c r="I106" s="83">
        <v>5</v>
      </c>
      <c r="J106" s="83">
        <v>6</v>
      </c>
      <c r="K106" s="84">
        <v>7</v>
      </c>
      <c r="L106" s="81">
        <v>8</v>
      </c>
      <c r="M106" s="83">
        <v>9</v>
      </c>
      <c r="N106" s="83">
        <v>10</v>
      </c>
      <c r="O106" s="83">
        <v>11</v>
      </c>
      <c r="P106" s="83">
        <v>12</v>
      </c>
      <c r="Q106" s="83">
        <v>13</v>
      </c>
      <c r="R106" s="84">
        <v>14</v>
      </c>
      <c r="S106" s="81">
        <v>15</v>
      </c>
      <c r="T106" s="83">
        <v>16</v>
      </c>
      <c r="U106" s="83">
        <v>17</v>
      </c>
      <c r="V106" s="83">
        <v>18</v>
      </c>
      <c r="W106" s="83">
        <v>19</v>
      </c>
      <c r="X106" s="83">
        <v>20</v>
      </c>
      <c r="Y106" s="84">
        <v>21</v>
      </c>
      <c r="Z106" s="81">
        <v>22</v>
      </c>
      <c r="AA106" s="83">
        <v>23</v>
      </c>
      <c r="AB106" s="83">
        <v>24</v>
      </c>
      <c r="AC106" s="83">
        <v>25</v>
      </c>
      <c r="AD106" s="83">
        <v>26</v>
      </c>
      <c r="AE106" s="83">
        <v>27</v>
      </c>
      <c r="AF106" s="84">
        <v>28</v>
      </c>
      <c r="AG106" s="81">
        <v>29</v>
      </c>
      <c r="AH106" s="84">
        <v>30</v>
      </c>
      <c r="AI106" s="252"/>
      <c r="AJ106" s="231"/>
      <c r="AK106" s="126">
        <v>22</v>
      </c>
      <c r="AL106" s="126">
        <f>AK106*8</f>
        <v>176</v>
      </c>
    </row>
    <row r="107" spans="3:38" ht="16.5" x14ac:dyDescent="0.2">
      <c r="C107" s="30">
        <v>1</v>
      </c>
      <c r="D107" s="106" t="s">
        <v>117</v>
      </c>
      <c r="E107" s="111"/>
      <c r="F107" s="112"/>
      <c r="G107" s="112"/>
      <c r="H107" s="112"/>
      <c r="I107" s="112"/>
      <c r="J107" s="113"/>
      <c r="K107" s="114"/>
      <c r="L107" s="111"/>
      <c r="M107" s="112"/>
      <c r="N107" s="112"/>
      <c r="O107" s="112"/>
      <c r="P107" s="112"/>
      <c r="Q107" s="113"/>
      <c r="R107" s="114"/>
      <c r="S107" s="111"/>
      <c r="T107" s="112"/>
      <c r="U107" s="112"/>
      <c r="V107" s="112"/>
      <c r="W107" s="112"/>
      <c r="X107" s="113"/>
      <c r="Y107" s="114"/>
      <c r="Z107" s="111"/>
      <c r="AA107" s="112"/>
      <c r="AB107" s="112"/>
      <c r="AC107" s="112"/>
      <c r="AD107" s="112"/>
      <c r="AE107" s="113"/>
      <c r="AF107" s="114"/>
      <c r="AG107" s="111"/>
      <c r="AH107" s="118"/>
      <c r="AI107" s="244"/>
      <c r="AJ107" s="147">
        <f>SUM(E107:AH107)</f>
        <v>0</v>
      </c>
      <c r="AK107" s="232" t="s">
        <v>148</v>
      </c>
      <c r="AL107" s="234">
        <f>AJ107+AJ109+AJ111</f>
        <v>0</v>
      </c>
    </row>
    <row r="108" spans="3:38" ht="9.9499999999999993" customHeight="1" x14ac:dyDescent="0.2">
      <c r="C108" s="103"/>
      <c r="D108" s="193" t="s">
        <v>49</v>
      </c>
      <c r="E108" s="148"/>
      <c r="F108" s="149"/>
      <c r="G108" s="149"/>
      <c r="H108" s="149"/>
      <c r="I108" s="149"/>
      <c r="J108" s="120"/>
      <c r="K108" s="121"/>
      <c r="L108" s="148"/>
      <c r="M108" s="149"/>
      <c r="N108" s="149"/>
      <c r="O108" s="149"/>
      <c r="P108" s="149"/>
      <c r="Q108" s="120"/>
      <c r="R108" s="121"/>
      <c r="S108" s="148"/>
      <c r="T108" s="149"/>
      <c r="U108" s="149"/>
      <c r="V108" s="149"/>
      <c r="W108" s="149"/>
      <c r="X108" s="120"/>
      <c r="Y108" s="121"/>
      <c r="Z108" s="148"/>
      <c r="AA108" s="149"/>
      <c r="AB108" s="149"/>
      <c r="AC108" s="149"/>
      <c r="AD108" s="149"/>
      <c r="AE108" s="120"/>
      <c r="AF108" s="121"/>
      <c r="AG108" s="148"/>
      <c r="AH108" s="190"/>
      <c r="AI108" s="245"/>
      <c r="AJ108" s="122"/>
      <c r="AK108" s="233"/>
      <c r="AL108" s="235"/>
    </row>
    <row r="109" spans="3:38" ht="9.9499999999999993" customHeight="1" x14ac:dyDescent="0.2">
      <c r="C109" s="260">
        <v>2</v>
      </c>
      <c r="D109" s="326" t="s">
        <v>120</v>
      </c>
      <c r="E109" s="264"/>
      <c r="F109" s="247"/>
      <c r="G109" s="247"/>
      <c r="H109" s="247"/>
      <c r="I109" s="247"/>
      <c r="J109" s="247"/>
      <c r="K109" s="248"/>
      <c r="L109" s="264"/>
      <c r="M109" s="247"/>
      <c r="N109" s="247"/>
      <c r="O109" s="247"/>
      <c r="P109" s="247"/>
      <c r="Q109" s="247"/>
      <c r="R109" s="248"/>
      <c r="S109" s="264"/>
      <c r="T109" s="247"/>
      <c r="U109" s="247"/>
      <c r="V109" s="247"/>
      <c r="W109" s="247"/>
      <c r="X109" s="247"/>
      <c r="Y109" s="248"/>
      <c r="Z109" s="264"/>
      <c r="AA109" s="247"/>
      <c r="AB109" s="247"/>
      <c r="AC109" s="247"/>
      <c r="AD109" s="247"/>
      <c r="AE109" s="247"/>
      <c r="AF109" s="248"/>
      <c r="AG109" s="264"/>
      <c r="AH109" s="248"/>
      <c r="AI109" s="245"/>
      <c r="AJ109" s="224">
        <f>SUM(E109:AH110)</f>
        <v>0</v>
      </c>
      <c r="AK109" s="123" t="s">
        <v>160</v>
      </c>
      <c r="AL109" s="124">
        <f>AL101</f>
        <v>-1344</v>
      </c>
    </row>
    <row r="110" spans="3:38" ht="9.9499999999999993" customHeight="1" x14ac:dyDescent="0.2">
      <c r="C110" s="261"/>
      <c r="D110" s="262"/>
      <c r="E110" s="264"/>
      <c r="F110" s="247"/>
      <c r="G110" s="247"/>
      <c r="H110" s="247"/>
      <c r="I110" s="247"/>
      <c r="J110" s="247"/>
      <c r="K110" s="248"/>
      <c r="L110" s="264"/>
      <c r="M110" s="247"/>
      <c r="N110" s="247"/>
      <c r="O110" s="247"/>
      <c r="P110" s="247"/>
      <c r="Q110" s="247"/>
      <c r="R110" s="248"/>
      <c r="S110" s="264"/>
      <c r="T110" s="247"/>
      <c r="U110" s="247"/>
      <c r="V110" s="247"/>
      <c r="W110" s="247"/>
      <c r="X110" s="247"/>
      <c r="Y110" s="248"/>
      <c r="Z110" s="264"/>
      <c r="AA110" s="247"/>
      <c r="AB110" s="247"/>
      <c r="AC110" s="247"/>
      <c r="AD110" s="247"/>
      <c r="AE110" s="247"/>
      <c r="AF110" s="248"/>
      <c r="AG110" s="264"/>
      <c r="AH110" s="248"/>
      <c r="AI110" s="245"/>
      <c r="AJ110" s="240"/>
      <c r="AK110" s="123" t="s">
        <v>171</v>
      </c>
      <c r="AL110" s="124">
        <f>AC101+E114+L114+S114</f>
        <v>-160</v>
      </c>
    </row>
    <row r="111" spans="3:38" ht="9.9499999999999993" customHeight="1" x14ac:dyDescent="0.2">
      <c r="C111" s="260">
        <v>3</v>
      </c>
      <c r="D111" s="262" t="s">
        <v>121</v>
      </c>
      <c r="E111" s="264"/>
      <c r="F111" s="247"/>
      <c r="G111" s="247"/>
      <c r="H111" s="247"/>
      <c r="I111" s="247"/>
      <c r="J111" s="247"/>
      <c r="K111" s="248"/>
      <c r="L111" s="264"/>
      <c r="M111" s="247"/>
      <c r="N111" s="247"/>
      <c r="O111" s="247"/>
      <c r="P111" s="247"/>
      <c r="Q111" s="247"/>
      <c r="R111" s="248"/>
      <c r="S111" s="264"/>
      <c r="T111" s="247"/>
      <c r="U111" s="247"/>
      <c r="V111" s="247"/>
      <c r="W111" s="247"/>
      <c r="X111" s="247"/>
      <c r="Y111" s="248"/>
      <c r="Z111" s="264"/>
      <c r="AA111" s="247"/>
      <c r="AB111" s="247"/>
      <c r="AC111" s="247"/>
      <c r="AD111" s="247"/>
      <c r="AE111" s="247"/>
      <c r="AF111" s="248"/>
      <c r="AG111" s="264"/>
      <c r="AH111" s="248"/>
      <c r="AI111" s="245"/>
      <c r="AJ111" s="224">
        <f>SUM(E111:AH112)</f>
        <v>0</v>
      </c>
      <c r="AK111" s="123" t="s">
        <v>183</v>
      </c>
      <c r="AL111" s="124">
        <f>AL102</f>
        <v>0</v>
      </c>
    </row>
    <row r="112" spans="3:38" ht="9.9499999999999993" customHeight="1" x14ac:dyDescent="0.2">
      <c r="C112" s="261"/>
      <c r="D112" s="263"/>
      <c r="E112" s="264"/>
      <c r="F112" s="247"/>
      <c r="G112" s="247"/>
      <c r="H112" s="247"/>
      <c r="I112" s="247"/>
      <c r="J112" s="247"/>
      <c r="K112" s="248"/>
      <c r="L112" s="264"/>
      <c r="M112" s="247"/>
      <c r="N112" s="247"/>
      <c r="O112" s="247"/>
      <c r="P112" s="247"/>
      <c r="Q112" s="247"/>
      <c r="R112" s="248"/>
      <c r="S112" s="264"/>
      <c r="T112" s="247"/>
      <c r="U112" s="247"/>
      <c r="V112" s="247"/>
      <c r="W112" s="247"/>
      <c r="X112" s="247"/>
      <c r="Y112" s="248"/>
      <c r="Z112" s="264"/>
      <c r="AA112" s="247"/>
      <c r="AB112" s="247"/>
      <c r="AC112" s="247"/>
      <c r="AD112" s="247"/>
      <c r="AE112" s="247"/>
      <c r="AF112" s="248"/>
      <c r="AG112" s="264"/>
      <c r="AH112" s="248"/>
      <c r="AI112" s="245"/>
      <c r="AJ112" s="240"/>
      <c r="AK112" s="123" t="s">
        <v>196</v>
      </c>
      <c r="AL112" s="124">
        <f>AC102+E115+L115+S115</f>
        <v>0</v>
      </c>
    </row>
    <row r="113" spans="3:38" ht="9.9499999999999993" customHeight="1" x14ac:dyDescent="0.2">
      <c r="C113" s="30">
        <v>4</v>
      </c>
      <c r="D113" s="194" t="s">
        <v>118</v>
      </c>
      <c r="E113" s="215">
        <f>SUM(E107:K107,E109:K112)</f>
        <v>0</v>
      </c>
      <c r="F113" s="216"/>
      <c r="G113" s="216"/>
      <c r="H113" s="216"/>
      <c r="I113" s="216"/>
      <c r="J113" s="216"/>
      <c r="K113" s="217"/>
      <c r="L113" s="215">
        <f>SUM(L107:R107,L109:R112)</f>
        <v>0</v>
      </c>
      <c r="M113" s="216"/>
      <c r="N113" s="216"/>
      <c r="O113" s="216"/>
      <c r="P113" s="216"/>
      <c r="Q113" s="216"/>
      <c r="R113" s="217"/>
      <c r="S113" s="215">
        <f>SUM(S107:Y107,S109:Y112)</f>
        <v>0</v>
      </c>
      <c r="T113" s="216"/>
      <c r="U113" s="216"/>
      <c r="V113" s="216"/>
      <c r="W113" s="216"/>
      <c r="X113" s="216"/>
      <c r="Y113" s="217"/>
      <c r="Z113" s="215">
        <f>SUM(Z107:AF107,Z109:AF112)</f>
        <v>0</v>
      </c>
      <c r="AA113" s="216"/>
      <c r="AB113" s="216"/>
      <c r="AC113" s="216"/>
      <c r="AD113" s="216"/>
      <c r="AE113" s="216"/>
      <c r="AF113" s="217"/>
      <c r="AG113" s="256"/>
      <c r="AH113" s="258"/>
      <c r="AI113" s="245"/>
      <c r="AJ113" s="241"/>
      <c r="AK113" s="123" t="s">
        <v>200</v>
      </c>
      <c r="AL113" s="124"/>
    </row>
    <row r="114" spans="3:38" ht="9.9499999999999993" customHeight="1" x14ac:dyDescent="0.2">
      <c r="C114" s="103"/>
      <c r="D114" s="106" t="s">
        <v>119</v>
      </c>
      <c r="E114" s="212">
        <f>E113-E115-$B$47</f>
        <v>-40</v>
      </c>
      <c r="F114" s="213"/>
      <c r="G114" s="213"/>
      <c r="H114" s="213"/>
      <c r="I114" s="213"/>
      <c r="J114" s="213"/>
      <c r="K114" s="214"/>
      <c r="L114" s="212">
        <f>L113-L115-$B$47</f>
        <v>-40</v>
      </c>
      <c r="M114" s="213"/>
      <c r="N114" s="213"/>
      <c r="O114" s="213"/>
      <c r="P114" s="213"/>
      <c r="Q114" s="213"/>
      <c r="R114" s="214"/>
      <c r="S114" s="212">
        <f>S113-S115-$B$47</f>
        <v>-40</v>
      </c>
      <c r="T114" s="213"/>
      <c r="U114" s="213"/>
      <c r="V114" s="213"/>
      <c r="W114" s="213"/>
      <c r="X114" s="213"/>
      <c r="Y114" s="214"/>
      <c r="Z114" s="212">
        <f>Z113-Z115-$B$47</f>
        <v>-40</v>
      </c>
      <c r="AA114" s="213"/>
      <c r="AB114" s="213"/>
      <c r="AC114" s="213"/>
      <c r="AD114" s="213"/>
      <c r="AE114" s="213"/>
      <c r="AF114" s="214"/>
      <c r="AG114" s="253"/>
      <c r="AH114" s="255"/>
      <c r="AI114" s="245"/>
      <c r="AJ114" s="242"/>
      <c r="AK114" s="123" t="s">
        <v>202</v>
      </c>
      <c r="AL114" s="124">
        <f>AL109+AL110+AL113</f>
        <v>-1504</v>
      </c>
    </row>
    <row r="115" spans="3:38" ht="9.9499999999999993" customHeight="1" thickBot="1" x14ac:dyDescent="0.25">
      <c r="C115" s="103"/>
      <c r="D115" s="106" t="s">
        <v>122</v>
      </c>
      <c r="E115" s="212">
        <f>IF(E113&gt;$B$48,E113-$B$48,0)</f>
        <v>0</v>
      </c>
      <c r="F115" s="213"/>
      <c r="G115" s="213"/>
      <c r="H115" s="213"/>
      <c r="I115" s="213"/>
      <c r="J115" s="213"/>
      <c r="K115" s="214"/>
      <c r="L115" s="212">
        <f>IF(L113&gt;$B$48,L113-$B$48,0)</f>
        <v>0</v>
      </c>
      <c r="M115" s="213"/>
      <c r="N115" s="213"/>
      <c r="O115" s="213"/>
      <c r="P115" s="213"/>
      <c r="Q115" s="213"/>
      <c r="R115" s="214"/>
      <c r="S115" s="212">
        <f>IF(S113&gt;$B$48,S113-$B$48,0)</f>
        <v>0</v>
      </c>
      <c r="T115" s="213"/>
      <c r="U115" s="213"/>
      <c r="V115" s="213"/>
      <c r="W115" s="213"/>
      <c r="X115" s="213"/>
      <c r="Y115" s="214"/>
      <c r="Z115" s="212">
        <f>IF(Z113&gt;$B$48,Z113-$B$48,0)</f>
        <v>0</v>
      </c>
      <c r="AA115" s="213"/>
      <c r="AB115" s="213"/>
      <c r="AC115" s="213"/>
      <c r="AD115" s="213"/>
      <c r="AE115" s="213"/>
      <c r="AF115" s="214"/>
      <c r="AG115" s="253"/>
      <c r="AH115" s="255"/>
      <c r="AI115" s="245"/>
      <c r="AJ115" s="242"/>
      <c r="AK115" s="125" t="s">
        <v>203</v>
      </c>
      <c r="AL115" s="145">
        <f>AL111+AL112</f>
        <v>0</v>
      </c>
    </row>
    <row r="116" spans="3:38" ht="8.4499999999999993" customHeight="1" thickBot="1" x14ac:dyDescent="0.25">
      <c r="C116" s="103">
        <v>5</v>
      </c>
      <c r="D116" s="195" t="s">
        <v>50</v>
      </c>
      <c r="E116" s="136"/>
      <c r="F116" s="138"/>
      <c r="G116" s="138"/>
      <c r="H116" s="138"/>
      <c r="I116" s="138"/>
      <c r="J116" s="138"/>
      <c r="K116" s="137"/>
      <c r="L116" s="136"/>
      <c r="M116" s="138"/>
      <c r="N116" s="138"/>
      <c r="O116" s="138"/>
      <c r="P116" s="138"/>
      <c r="Q116" s="138"/>
      <c r="R116" s="137"/>
      <c r="S116" s="136"/>
      <c r="T116" s="138"/>
      <c r="U116" s="138"/>
      <c r="V116" s="138"/>
      <c r="W116" s="138"/>
      <c r="X116" s="138"/>
      <c r="Y116" s="137"/>
      <c r="Z116" s="136"/>
      <c r="AA116" s="138"/>
      <c r="AB116" s="138"/>
      <c r="AC116" s="138"/>
      <c r="AD116" s="138"/>
      <c r="AE116" s="138"/>
      <c r="AF116" s="137"/>
      <c r="AG116" s="136"/>
      <c r="AH116" s="137"/>
      <c r="AI116" s="246"/>
      <c r="AJ116" s="243"/>
      <c r="AK116" s="236"/>
      <c r="AL116" s="237"/>
    </row>
    <row r="117" spans="3:38" ht="8.1" customHeight="1" thickBot="1" x14ac:dyDescent="0.25">
      <c r="C117" s="238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</row>
    <row r="118" spans="3:38" ht="8.4499999999999993" customHeight="1" x14ac:dyDescent="0.2">
      <c r="C118" s="9"/>
      <c r="D118" s="249" t="s">
        <v>208</v>
      </c>
      <c r="E118" s="227" t="s">
        <v>103</v>
      </c>
      <c r="F118" s="228"/>
      <c r="G118" s="228"/>
      <c r="H118" s="228"/>
      <c r="I118" s="229"/>
      <c r="J118" s="227" t="s">
        <v>104</v>
      </c>
      <c r="K118" s="228"/>
      <c r="L118" s="228"/>
      <c r="M118" s="228"/>
      <c r="N118" s="228"/>
      <c r="O118" s="228"/>
      <c r="P118" s="229"/>
      <c r="Q118" s="227" t="s">
        <v>105</v>
      </c>
      <c r="R118" s="228"/>
      <c r="S118" s="228"/>
      <c r="T118" s="228"/>
      <c r="U118" s="228"/>
      <c r="V118" s="228"/>
      <c r="W118" s="229"/>
      <c r="X118" s="227" t="s">
        <v>106</v>
      </c>
      <c r="Y118" s="228"/>
      <c r="Z118" s="228"/>
      <c r="AA118" s="228"/>
      <c r="AB118" s="228"/>
      <c r="AC118" s="228"/>
      <c r="AD118" s="229"/>
      <c r="AE118" s="227" t="s">
        <v>107</v>
      </c>
      <c r="AF118" s="228"/>
      <c r="AG118" s="228"/>
      <c r="AH118" s="228"/>
      <c r="AI118" s="229"/>
      <c r="AJ118" s="230" t="s">
        <v>5</v>
      </c>
      <c r="AK118" s="108" t="s">
        <v>61</v>
      </c>
      <c r="AL118" s="109" t="s">
        <v>130</v>
      </c>
    </row>
    <row r="119" spans="3:38" ht="8.4499999999999993" customHeight="1" thickBot="1" x14ac:dyDescent="0.25">
      <c r="C119" s="9"/>
      <c r="D119" s="250"/>
      <c r="E119" s="81">
        <v>1</v>
      </c>
      <c r="F119" s="83">
        <v>2</v>
      </c>
      <c r="G119" s="83">
        <v>3</v>
      </c>
      <c r="H119" s="83">
        <v>4</v>
      </c>
      <c r="I119" s="84">
        <v>5</v>
      </c>
      <c r="J119" s="81">
        <v>6</v>
      </c>
      <c r="K119" s="83">
        <v>7</v>
      </c>
      <c r="L119" s="83">
        <v>8</v>
      </c>
      <c r="M119" s="83">
        <v>9</v>
      </c>
      <c r="N119" s="83">
        <v>10</v>
      </c>
      <c r="O119" s="83">
        <v>11</v>
      </c>
      <c r="P119" s="84">
        <v>12</v>
      </c>
      <c r="Q119" s="81">
        <v>13</v>
      </c>
      <c r="R119" s="83">
        <v>14</v>
      </c>
      <c r="S119" s="83">
        <v>15</v>
      </c>
      <c r="T119" s="83">
        <v>16</v>
      </c>
      <c r="U119" s="83">
        <v>17</v>
      </c>
      <c r="V119" s="83">
        <v>18</v>
      </c>
      <c r="W119" s="84">
        <v>19</v>
      </c>
      <c r="X119" s="81">
        <v>20</v>
      </c>
      <c r="Y119" s="83">
        <v>21</v>
      </c>
      <c r="Z119" s="83">
        <v>22</v>
      </c>
      <c r="AA119" s="83">
        <v>23</v>
      </c>
      <c r="AB119" s="83">
        <v>24</v>
      </c>
      <c r="AC119" s="83">
        <v>25</v>
      </c>
      <c r="AD119" s="84">
        <v>26</v>
      </c>
      <c r="AE119" s="81">
        <v>27</v>
      </c>
      <c r="AF119" s="83">
        <v>28</v>
      </c>
      <c r="AG119" s="83">
        <v>29</v>
      </c>
      <c r="AH119" s="83">
        <v>30</v>
      </c>
      <c r="AI119" s="84">
        <v>31</v>
      </c>
      <c r="AJ119" s="231"/>
      <c r="AK119" s="126">
        <v>23</v>
      </c>
      <c r="AL119" s="126">
        <f>AK119*8</f>
        <v>184</v>
      </c>
    </row>
    <row r="120" spans="3:38" ht="16.5" x14ac:dyDescent="0.2">
      <c r="C120" s="30">
        <v>1</v>
      </c>
      <c r="D120" s="106" t="s">
        <v>117</v>
      </c>
      <c r="E120" s="111"/>
      <c r="F120" s="112"/>
      <c r="G120" s="112"/>
      <c r="H120" s="113"/>
      <c r="I120" s="114"/>
      <c r="J120" s="111"/>
      <c r="K120" s="112"/>
      <c r="L120" s="112"/>
      <c r="M120" s="112"/>
      <c r="N120" s="112"/>
      <c r="O120" s="113"/>
      <c r="P120" s="114"/>
      <c r="Q120" s="111"/>
      <c r="R120" s="112"/>
      <c r="S120" s="112"/>
      <c r="T120" s="112"/>
      <c r="U120" s="112"/>
      <c r="V120" s="113"/>
      <c r="W120" s="114"/>
      <c r="X120" s="111"/>
      <c r="Y120" s="112"/>
      <c r="Z120" s="112"/>
      <c r="AA120" s="112"/>
      <c r="AB120" s="112"/>
      <c r="AC120" s="113"/>
      <c r="AD120" s="114"/>
      <c r="AE120" s="111"/>
      <c r="AF120" s="112"/>
      <c r="AG120" s="112"/>
      <c r="AH120" s="112"/>
      <c r="AI120" s="118"/>
      <c r="AJ120" s="147">
        <f>SUM(E120:AI120)</f>
        <v>0</v>
      </c>
      <c r="AK120" s="232" t="s">
        <v>149</v>
      </c>
      <c r="AL120" s="234">
        <f>AJ120+AJ122+AJ124</f>
        <v>0</v>
      </c>
    </row>
    <row r="121" spans="3:38" ht="9.9499999999999993" customHeight="1" x14ac:dyDescent="0.2">
      <c r="C121" s="103"/>
      <c r="D121" s="193" t="s">
        <v>49</v>
      </c>
      <c r="E121" s="148"/>
      <c r="F121" s="149"/>
      <c r="G121" s="149"/>
      <c r="H121" s="120"/>
      <c r="I121" s="121"/>
      <c r="J121" s="148"/>
      <c r="K121" s="149"/>
      <c r="L121" s="149"/>
      <c r="M121" s="149"/>
      <c r="N121" s="149"/>
      <c r="O121" s="120"/>
      <c r="P121" s="121"/>
      <c r="Q121" s="148"/>
      <c r="R121" s="149"/>
      <c r="S121" s="149"/>
      <c r="T121" s="149"/>
      <c r="U121" s="149"/>
      <c r="V121" s="120"/>
      <c r="W121" s="121"/>
      <c r="X121" s="148"/>
      <c r="Y121" s="149"/>
      <c r="Z121" s="149"/>
      <c r="AA121" s="149"/>
      <c r="AB121" s="149"/>
      <c r="AC121" s="120"/>
      <c r="AD121" s="121"/>
      <c r="AE121" s="148"/>
      <c r="AF121" s="96"/>
      <c r="AG121" s="149"/>
      <c r="AH121" s="92"/>
      <c r="AI121" s="93"/>
      <c r="AJ121" s="122"/>
      <c r="AK121" s="233"/>
      <c r="AL121" s="235"/>
    </row>
    <row r="122" spans="3:38" ht="9.9499999999999993" customHeight="1" x14ac:dyDescent="0.2">
      <c r="C122" s="260">
        <v>2</v>
      </c>
      <c r="D122" s="326" t="s">
        <v>120</v>
      </c>
      <c r="E122" s="264"/>
      <c r="F122" s="247"/>
      <c r="G122" s="247"/>
      <c r="H122" s="247"/>
      <c r="I122" s="248"/>
      <c r="J122" s="264"/>
      <c r="K122" s="247"/>
      <c r="L122" s="247"/>
      <c r="M122" s="247"/>
      <c r="N122" s="247"/>
      <c r="O122" s="247"/>
      <c r="P122" s="248"/>
      <c r="Q122" s="264"/>
      <c r="R122" s="247"/>
      <c r="S122" s="247"/>
      <c r="T122" s="247"/>
      <c r="U122" s="247"/>
      <c r="V122" s="247"/>
      <c r="W122" s="248"/>
      <c r="X122" s="264"/>
      <c r="Y122" s="247"/>
      <c r="Z122" s="247"/>
      <c r="AA122" s="247"/>
      <c r="AB122" s="247"/>
      <c r="AC122" s="247"/>
      <c r="AD122" s="248"/>
      <c r="AE122" s="264"/>
      <c r="AF122" s="247"/>
      <c r="AG122" s="247"/>
      <c r="AH122" s="247"/>
      <c r="AI122" s="248"/>
      <c r="AJ122" s="224">
        <f>SUM(E122:AI123)</f>
        <v>0</v>
      </c>
      <c r="AK122" s="123" t="s">
        <v>161</v>
      </c>
      <c r="AL122" s="124">
        <f>AL114</f>
        <v>-1504</v>
      </c>
    </row>
    <row r="123" spans="3:38" ht="9.9499999999999993" customHeight="1" x14ac:dyDescent="0.2">
      <c r="C123" s="261"/>
      <c r="D123" s="262"/>
      <c r="E123" s="264"/>
      <c r="F123" s="247"/>
      <c r="G123" s="247"/>
      <c r="H123" s="247"/>
      <c r="I123" s="248"/>
      <c r="J123" s="264"/>
      <c r="K123" s="247"/>
      <c r="L123" s="247"/>
      <c r="M123" s="247"/>
      <c r="N123" s="247"/>
      <c r="O123" s="247"/>
      <c r="P123" s="248"/>
      <c r="Q123" s="264"/>
      <c r="R123" s="247"/>
      <c r="S123" s="247"/>
      <c r="T123" s="247"/>
      <c r="U123" s="247"/>
      <c r="V123" s="247"/>
      <c r="W123" s="248"/>
      <c r="X123" s="264"/>
      <c r="Y123" s="247"/>
      <c r="Z123" s="247"/>
      <c r="AA123" s="247"/>
      <c r="AB123" s="247"/>
      <c r="AC123" s="247"/>
      <c r="AD123" s="248"/>
      <c r="AE123" s="264"/>
      <c r="AF123" s="247"/>
      <c r="AG123" s="247"/>
      <c r="AH123" s="247"/>
      <c r="AI123" s="248"/>
      <c r="AJ123" s="240"/>
      <c r="AK123" s="123" t="s">
        <v>172</v>
      </c>
      <c r="AL123" s="124">
        <f>Z114+AG114+E127+J127+Q127</f>
        <v>-160</v>
      </c>
    </row>
    <row r="124" spans="3:38" ht="9.9499999999999993" customHeight="1" x14ac:dyDescent="0.2">
      <c r="C124" s="260">
        <v>3</v>
      </c>
      <c r="D124" s="262" t="s">
        <v>121</v>
      </c>
      <c r="E124" s="264"/>
      <c r="F124" s="247"/>
      <c r="G124" s="247"/>
      <c r="H124" s="247"/>
      <c r="I124" s="248"/>
      <c r="J124" s="264"/>
      <c r="K124" s="247"/>
      <c r="L124" s="247"/>
      <c r="M124" s="247"/>
      <c r="N124" s="247"/>
      <c r="O124" s="247"/>
      <c r="P124" s="248"/>
      <c r="Q124" s="264"/>
      <c r="R124" s="247"/>
      <c r="S124" s="247"/>
      <c r="T124" s="247"/>
      <c r="U124" s="247"/>
      <c r="V124" s="247"/>
      <c r="W124" s="248"/>
      <c r="X124" s="264"/>
      <c r="Y124" s="247"/>
      <c r="Z124" s="247"/>
      <c r="AA124" s="247"/>
      <c r="AB124" s="247"/>
      <c r="AC124" s="247"/>
      <c r="AD124" s="248"/>
      <c r="AE124" s="264"/>
      <c r="AF124" s="247"/>
      <c r="AG124" s="247"/>
      <c r="AH124" s="247"/>
      <c r="AI124" s="248"/>
      <c r="AJ124" s="224">
        <f>SUM(E124:AI125)</f>
        <v>0</v>
      </c>
      <c r="AK124" s="123" t="s">
        <v>184</v>
      </c>
      <c r="AL124" s="124">
        <f>AL115</f>
        <v>0</v>
      </c>
    </row>
    <row r="125" spans="3:38" ht="9.9499999999999993" customHeight="1" x14ac:dyDescent="0.2">
      <c r="C125" s="261"/>
      <c r="D125" s="263"/>
      <c r="E125" s="264"/>
      <c r="F125" s="247"/>
      <c r="G125" s="247"/>
      <c r="H125" s="247"/>
      <c r="I125" s="248"/>
      <c r="J125" s="264"/>
      <c r="K125" s="247"/>
      <c r="L125" s="247"/>
      <c r="M125" s="247"/>
      <c r="N125" s="247"/>
      <c r="O125" s="247"/>
      <c r="P125" s="248"/>
      <c r="Q125" s="264"/>
      <c r="R125" s="247"/>
      <c r="S125" s="247"/>
      <c r="T125" s="247"/>
      <c r="U125" s="247"/>
      <c r="V125" s="247"/>
      <c r="W125" s="248"/>
      <c r="X125" s="264"/>
      <c r="Y125" s="247"/>
      <c r="Z125" s="247"/>
      <c r="AA125" s="247"/>
      <c r="AB125" s="247"/>
      <c r="AC125" s="247"/>
      <c r="AD125" s="248"/>
      <c r="AE125" s="264"/>
      <c r="AF125" s="247"/>
      <c r="AG125" s="247"/>
      <c r="AH125" s="247"/>
      <c r="AI125" s="248"/>
      <c r="AJ125" s="240"/>
      <c r="AK125" s="123" t="s">
        <v>197</v>
      </c>
      <c r="AL125" s="124">
        <f>Z115+AG115+E128+J128+Q128</f>
        <v>0</v>
      </c>
    </row>
    <row r="126" spans="3:38" ht="9.9499999999999993" customHeight="1" x14ac:dyDescent="0.2">
      <c r="C126" s="30">
        <v>4</v>
      </c>
      <c r="D126" s="194" t="s">
        <v>118</v>
      </c>
      <c r="E126" s="215">
        <f>SUM(AG107:AH107,AG109:AH112,E120:I120,E122:I125)</f>
        <v>0</v>
      </c>
      <c r="F126" s="216"/>
      <c r="G126" s="216"/>
      <c r="H126" s="216"/>
      <c r="I126" s="217"/>
      <c r="J126" s="215">
        <f>SUM(J120:P120,J122:P125)</f>
        <v>0</v>
      </c>
      <c r="K126" s="216"/>
      <c r="L126" s="216"/>
      <c r="M126" s="216"/>
      <c r="N126" s="216"/>
      <c r="O126" s="216"/>
      <c r="P126" s="217"/>
      <c r="Q126" s="215">
        <f>SUM(Q120:W120,Q122:W125)</f>
        <v>0</v>
      </c>
      <c r="R126" s="216"/>
      <c r="S126" s="216"/>
      <c r="T126" s="216"/>
      <c r="U126" s="216"/>
      <c r="V126" s="216"/>
      <c r="W126" s="217"/>
      <c r="X126" s="215">
        <f>SUM(X120:AD120,X122:AD125)</f>
        <v>0</v>
      </c>
      <c r="Y126" s="216"/>
      <c r="Z126" s="216"/>
      <c r="AA126" s="216"/>
      <c r="AB126" s="216"/>
      <c r="AC126" s="216"/>
      <c r="AD126" s="217"/>
      <c r="AE126" s="256"/>
      <c r="AF126" s="257"/>
      <c r="AG126" s="257"/>
      <c r="AH126" s="257"/>
      <c r="AI126" s="258"/>
      <c r="AJ126" s="244"/>
      <c r="AK126" s="123" t="s">
        <v>200</v>
      </c>
      <c r="AL126" s="124"/>
    </row>
    <row r="127" spans="3:38" ht="9.9499999999999993" customHeight="1" x14ac:dyDescent="0.2">
      <c r="C127" s="103"/>
      <c r="D127" s="106" t="s">
        <v>119</v>
      </c>
      <c r="E127" s="212">
        <f>E126-E128-$B$47</f>
        <v>-40</v>
      </c>
      <c r="F127" s="213"/>
      <c r="G127" s="213"/>
      <c r="H127" s="213"/>
      <c r="I127" s="214"/>
      <c r="J127" s="212">
        <f>J126-J128-$B$47</f>
        <v>-40</v>
      </c>
      <c r="K127" s="213"/>
      <c r="L127" s="213"/>
      <c r="M127" s="213"/>
      <c r="N127" s="213"/>
      <c r="O127" s="213"/>
      <c r="P127" s="214"/>
      <c r="Q127" s="212">
        <f>Q126-Q128-$B$47</f>
        <v>-40</v>
      </c>
      <c r="R127" s="213"/>
      <c r="S127" s="213"/>
      <c r="T127" s="213"/>
      <c r="U127" s="213"/>
      <c r="V127" s="213"/>
      <c r="W127" s="214"/>
      <c r="X127" s="212">
        <f>X126-X128-$B$47</f>
        <v>-40</v>
      </c>
      <c r="Y127" s="213"/>
      <c r="Z127" s="213"/>
      <c r="AA127" s="213"/>
      <c r="AB127" s="213"/>
      <c r="AC127" s="213"/>
      <c r="AD127" s="214"/>
      <c r="AE127" s="253"/>
      <c r="AF127" s="254"/>
      <c r="AG127" s="254"/>
      <c r="AH127" s="254"/>
      <c r="AI127" s="255"/>
      <c r="AJ127" s="245"/>
      <c r="AK127" s="123" t="s">
        <v>202</v>
      </c>
      <c r="AL127" s="124">
        <f>AL122+AL123+AL126</f>
        <v>-1664</v>
      </c>
    </row>
    <row r="128" spans="3:38" ht="9.9499999999999993" customHeight="1" thickBot="1" x14ac:dyDescent="0.25">
      <c r="C128" s="103"/>
      <c r="D128" s="106" t="s">
        <v>122</v>
      </c>
      <c r="E128" s="212">
        <f>IF(E126&gt;$B$48,E126-$B$48,0)</f>
        <v>0</v>
      </c>
      <c r="F128" s="213"/>
      <c r="G128" s="213"/>
      <c r="H128" s="213"/>
      <c r="I128" s="214"/>
      <c r="J128" s="212">
        <f>IF(J126&gt;$B$48,J126-$B$48,0)</f>
        <v>0</v>
      </c>
      <c r="K128" s="213"/>
      <c r="L128" s="213"/>
      <c r="M128" s="213"/>
      <c r="N128" s="213"/>
      <c r="O128" s="213"/>
      <c r="P128" s="214"/>
      <c r="Q128" s="212">
        <f>IF(Q126&gt;$B$48,Q126-$B$48,0)</f>
        <v>0</v>
      </c>
      <c r="R128" s="213"/>
      <c r="S128" s="213"/>
      <c r="T128" s="213"/>
      <c r="U128" s="213"/>
      <c r="V128" s="213"/>
      <c r="W128" s="214"/>
      <c r="X128" s="212">
        <f>IF(X126&gt;$B$48,X126-$B$48,0)</f>
        <v>0</v>
      </c>
      <c r="Y128" s="213"/>
      <c r="Z128" s="213"/>
      <c r="AA128" s="213"/>
      <c r="AB128" s="213"/>
      <c r="AC128" s="213"/>
      <c r="AD128" s="214"/>
      <c r="AE128" s="253"/>
      <c r="AF128" s="254"/>
      <c r="AG128" s="254"/>
      <c r="AH128" s="254"/>
      <c r="AI128" s="255"/>
      <c r="AJ128" s="245"/>
      <c r="AK128" s="125" t="s">
        <v>203</v>
      </c>
      <c r="AL128" s="145">
        <f>AL124+AL125</f>
        <v>0</v>
      </c>
    </row>
    <row r="129" spans="3:38" ht="8.4499999999999993" customHeight="1" thickBot="1" x14ac:dyDescent="0.25">
      <c r="C129" s="103">
        <v>5</v>
      </c>
      <c r="D129" s="195" t="s">
        <v>50</v>
      </c>
      <c r="E129" s="136"/>
      <c r="F129" s="138"/>
      <c r="G129" s="138"/>
      <c r="H129" s="138"/>
      <c r="I129" s="137"/>
      <c r="J129" s="136"/>
      <c r="K129" s="138"/>
      <c r="L129" s="138"/>
      <c r="M129" s="138"/>
      <c r="N129" s="138"/>
      <c r="O129" s="138"/>
      <c r="P129" s="137"/>
      <c r="Q129" s="136"/>
      <c r="R129" s="138"/>
      <c r="S129" s="138"/>
      <c r="T129" s="138"/>
      <c r="U129" s="138"/>
      <c r="V129" s="138"/>
      <c r="W129" s="137"/>
      <c r="X129" s="136"/>
      <c r="Y129" s="138"/>
      <c r="Z129" s="138"/>
      <c r="AA129" s="138"/>
      <c r="AB129" s="138"/>
      <c r="AC129" s="138"/>
      <c r="AD129" s="137"/>
      <c r="AE129" s="136"/>
      <c r="AF129" s="138"/>
      <c r="AG129" s="138"/>
      <c r="AH129" s="138"/>
      <c r="AI129" s="137"/>
      <c r="AJ129" s="259"/>
      <c r="AK129" s="236"/>
      <c r="AL129" s="237"/>
    </row>
    <row r="130" spans="3:38" ht="8.1" customHeight="1" thickBot="1" x14ac:dyDescent="0.25">
      <c r="C130" s="238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</row>
    <row r="131" spans="3:38" ht="8.4499999999999993" customHeight="1" x14ac:dyDescent="0.2">
      <c r="C131" s="9"/>
      <c r="D131" s="249" t="s">
        <v>207</v>
      </c>
      <c r="E131" s="227" t="s">
        <v>107</v>
      </c>
      <c r="F131" s="229"/>
      <c r="G131" s="227" t="s">
        <v>108</v>
      </c>
      <c r="H131" s="228"/>
      <c r="I131" s="228"/>
      <c r="J131" s="228"/>
      <c r="K131" s="228"/>
      <c r="L131" s="228"/>
      <c r="M131" s="229"/>
      <c r="N131" s="227" t="s">
        <v>109</v>
      </c>
      <c r="O131" s="228"/>
      <c r="P131" s="228"/>
      <c r="Q131" s="228"/>
      <c r="R131" s="228"/>
      <c r="S131" s="228"/>
      <c r="T131" s="229"/>
      <c r="U131" s="227" t="s">
        <v>110</v>
      </c>
      <c r="V131" s="228"/>
      <c r="W131" s="228"/>
      <c r="X131" s="228"/>
      <c r="Y131" s="228"/>
      <c r="Z131" s="228"/>
      <c r="AA131" s="229"/>
      <c r="AB131" s="227" t="s">
        <v>111</v>
      </c>
      <c r="AC131" s="228"/>
      <c r="AD131" s="228"/>
      <c r="AE131" s="228"/>
      <c r="AF131" s="228"/>
      <c r="AG131" s="228"/>
      <c r="AH131" s="229"/>
      <c r="AI131" s="251"/>
      <c r="AJ131" s="230" t="s">
        <v>5</v>
      </c>
      <c r="AK131" s="108" t="s">
        <v>62</v>
      </c>
      <c r="AL131" s="109" t="s">
        <v>129</v>
      </c>
    </row>
    <row r="132" spans="3:38" ht="8.4499999999999993" customHeight="1" thickBot="1" x14ac:dyDescent="0.25">
      <c r="C132" s="9"/>
      <c r="D132" s="250"/>
      <c r="E132" s="81">
        <v>1</v>
      </c>
      <c r="F132" s="84">
        <v>2</v>
      </c>
      <c r="G132" s="81">
        <v>3</v>
      </c>
      <c r="H132" s="83">
        <v>4</v>
      </c>
      <c r="I132" s="83">
        <v>5</v>
      </c>
      <c r="J132" s="83">
        <v>6</v>
      </c>
      <c r="K132" s="83">
        <v>7</v>
      </c>
      <c r="L132" s="83">
        <v>8</v>
      </c>
      <c r="M132" s="84">
        <v>9</v>
      </c>
      <c r="N132" s="81">
        <v>10</v>
      </c>
      <c r="O132" s="83">
        <v>11</v>
      </c>
      <c r="P132" s="83">
        <v>12</v>
      </c>
      <c r="Q132" s="83">
        <v>13</v>
      </c>
      <c r="R132" s="83">
        <v>14</v>
      </c>
      <c r="S132" s="83">
        <v>15</v>
      </c>
      <c r="T132" s="84">
        <v>16</v>
      </c>
      <c r="U132" s="81">
        <v>17</v>
      </c>
      <c r="V132" s="83">
        <v>18</v>
      </c>
      <c r="W132" s="83">
        <v>19</v>
      </c>
      <c r="X132" s="83">
        <v>20</v>
      </c>
      <c r="Y132" s="83">
        <v>21</v>
      </c>
      <c r="Z132" s="83">
        <v>22</v>
      </c>
      <c r="AA132" s="84">
        <v>23</v>
      </c>
      <c r="AB132" s="81">
        <v>24</v>
      </c>
      <c r="AC132" s="83">
        <v>25</v>
      </c>
      <c r="AD132" s="83">
        <v>26</v>
      </c>
      <c r="AE132" s="83">
        <v>27</v>
      </c>
      <c r="AF132" s="83">
        <v>28</v>
      </c>
      <c r="AG132" s="83">
        <v>29</v>
      </c>
      <c r="AH132" s="84">
        <v>30</v>
      </c>
      <c r="AI132" s="252"/>
      <c r="AJ132" s="231"/>
      <c r="AK132" s="126">
        <v>20</v>
      </c>
      <c r="AL132" s="126">
        <f>AK132*8</f>
        <v>160</v>
      </c>
    </row>
    <row r="133" spans="3:38" ht="16.5" x14ac:dyDescent="0.2">
      <c r="C133" s="30">
        <v>1</v>
      </c>
      <c r="D133" s="106" t="s">
        <v>117</v>
      </c>
      <c r="E133" s="127"/>
      <c r="F133" s="114"/>
      <c r="G133" s="111"/>
      <c r="H133" s="112"/>
      <c r="I133" s="112"/>
      <c r="J133" s="112"/>
      <c r="K133" s="112"/>
      <c r="L133" s="113"/>
      <c r="M133" s="114"/>
      <c r="N133" s="111"/>
      <c r="O133" s="112"/>
      <c r="P133" s="112"/>
      <c r="Q133" s="112"/>
      <c r="R133" s="112"/>
      <c r="S133" s="113"/>
      <c r="T133" s="114"/>
      <c r="U133" s="111"/>
      <c r="V133" s="112"/>
      <c r="W133" s="112"/>
      <c r="X133" s="112"/>
      <c r="Y133" s="112"/>
      <c r="Z133" s="113"/>
      <c r="AA133" s="114"/>
      <c r="AB133" s="111"/>
      <c r="AC133" s="112"/>
      <c r="AD133" s="112"/>
      <c r="AE133" s="112"/>
      <c r="AF133" s="112"/>
      <c r="AG133" s="113"/>
      <c r="AH133" s="114"/>
      <c r="AI133" s="244"/>
      <c r="AJ133" s="147">
        <f>SUM(E133:AH133)</f>
        <v>0</v>
      </c>
      <c r="AK133" s="232" t="s">
        <v>150</v>
      </c>
      <c r="AL133" s="234">
        <f>AJ133+AJ135+AJ137</f>
        <v>0</v>
      </c>
    </row>
    <row r="134" spans="3:38" ht="9.9499999999999993" customHeight="1" x14ac:dyDescent="0.2">
      <c r="C134" s="103"/>
      <c r="D134" s="193" t="s">
        <v>49</v>
      </c>
      <c r="E134" s="129"/>
      <c r="F134" s="121"/>
      <c r="G134" s="148"/>
      <c r="H134" s="149"/>
      <c r="I134" s="149"/>
      <c r="J134" s="173"/>
      <c r="K134" s="149"/>
      <c r="L134" s="120"/>
      <c r="M134" s="121"/>
      <c r="N134" s="148"/>
      <c r="O134" s="149"/>
      <c r="P134" s="149"/>
      <c r="Q134" s="149"/>
      <c r="R134" s="149"/>
      <c r="S134" s="120"/>
      <c r="T134" s="121"/>
      <c r="U134" s="148"/>
      <c r="V134" s="149"/>
      <c r="W134" s="149"/>
      <c r="X134" s="149"/>
      <c r="Y134" s="149"/>
      <c r="Z134" s="120"/>
      <c r="AA134" s="121"/>
      <c r="AB134" s="148"/>
      <c r="AC134" s="149"/>
      <c r="AD134" s="92"/>
      <c r="AE134" s="92"/>
      <c r="AF134" s="92"/>
      <c r="AG134" s="120"/>
      <c r="AH134" s="121"/>
      <c r="AI134" s="245"/>
      <c r="AJ134" s="122"/>
      <c r="AK134" s="233"/>
      <c r="AL134" s="235"/>
    </row>
    <row r="135" spans="3:38" ht="9.9499999999999993" customHeight="1" x14ac:dyDescent="0.2">
      <c r="C135" s="260">
        <v>2</v>
      </c>
      <c r="D135" s="326" t="s">
        <v>120</v>
      </c>
      <c r="E135" s="264"/>
      <c r="F135" s="248"/>
      <c r="G135" s="264"/>
      <c r="H135" s="247"/>
      <c r="I135" s="247"/>
      <c r="J135" s="247"/>
      <c r="K135" s="247"/>
      <c r="L135" s="247"/>
      <c r="M135" s="248"/>
      <c r="N135" s="264"/>
      <c r="O135" s="247"/>
      <c r="P135" s="247"/>
      <c r="Q135" s="247"/>
      <c r="R135" s="247"/>
      <c r="S135" s="247"/>
      <c r="T135" s="248"/>
      <c r="U135" s="264"/>
      <c r="V135" s="247"/>
      <c r="W135" s="247"/>
      <c r="X135" s="247"/>
      <c r="Y135" s="247"/>
      <c r="Z135" s="247"/>
      <c r="AA135" s="248"/>
      <c r="AB135" s="264"/>
      <c r="AC135" s="247"/>
      <c r="AD135" s="247"/>
      <c r="AE135" s="247"/>
      <c r="AF135" s="247"/>
      <c r="AG135" s="247"/>
      <c r="AH135" s="248"/>
      <c r="AI135" s="245"/>
      <c r="AJ135" s="224">
        <f>SUM(E135:AH136)</f>
        <v>0</v>
      </c>
      <c r="AK135" s="123" t="s">
        <v>162</v>
      </c>
      <c r="AL135" s="124">
        <f>AL127</f>
        <v>-1664</v>
      </c>
    </row>
    <row r="136" spans="3:38" ht="9.9499999999999993" customHeight="1" x14ac:dyDescent="0.2">
      <c r="C136" s="261"/>
      <c r="D136" s="262"/>
      <c r="E136" s="264"/>
      <c r="F136" s="248"/>
      <c r="G136" s="264"/>
      <c r="H136" s="247"/>
      <c r="I136" s="247"/>
      <c r="J136" s="247"/>
      <c r="K136" s="247"/>
      <c r="L136" s="247"/>
      <c r="M136" s="248"/>
      <c r="N136" s="264"/>
      <c r="O136" s="247"/>
      <c r="P136" s="247"/>
      <c r="Q136" s="247"/>
      <c r="R136" s="247"/>
      <c r="S136" s="247"/>
      <c r="T136" s="248"/>
      <c r="U136" s="264"/>
      <c r="V136" s="247"/>
      <c r="W136" s="247"/>
      <c r="X136" s="247"/>
      <c r="Y136" s="247"/>
      <c r="Z136" s="247"/>
      <c r="AA136" s="248"/>
      <c r="AB136" s="264"/>
      <c r="AC136" s="247"/>
      <c r="AD136" s="247"/>
      <c r="AE136" s="247"/>
      <c r="AF136" s="247"/>
      <c r="AG136" s="247"/>
      <c r="AH136" s="248"/>
      <c r="AI136" s="245"/>
      <c r="AJ136" s="240"/>
      <c r="AK136" s="123" t="s">
        <v>173</v>
      </c>
      <c r="AL136" s="124">
        <f>X127+AE127+E140+G140+N140+U140</f>
        <v>-200</v>
      </c>
    </row>
    <row r="137" spans="3:38" ht="9.9499999999999993" customHeight="1" x14ac:dyDescent="0.2">
      <c r="C137" s="260">
        <v>3</v>
      </c>
      <c r="D137" s="262" t="s">
        <v>121</v>
      </c>
      <c r="E137" s="264"/>
      <c r="F137" s="248"/>
      <c r="G137" s="264"/>
      <c r="H137" s="247"/>
      <c r="I137" s="247"/>
      <c r="J137" s="247"/>
      <c r="K137" s="247"/>
      <c r="L137" s="247"/>
      <c r="M137" s="248"/>
      <c r="N137" s="264"/>
      <c r="O137" s="247"/>
      <c r="P137" s="247"/>
      <c r="Q137" s="247"/>
      <c r="R137" s="247"/>
      <c r="S137" s="247"/>
      <c r="T137" s="248"/>
      <c r="U137" s="264"/>
      <c r="V137" s="247"/>
      <c r="W137" s="247"/>
      <c r="X137" s="247"/>
      <c r="Y137" s="247"/>
      <c r="Z137" s="247"/>
      <c r="AA137" s="248"/>
      <c r="AB137" s="264"/>
      <c r="AC137" s="247"/>
      <c r="AD137" s="247"/>
      <c r="AE137" s="247"/>
      <c r="AF137" s="247"/>
      <c r="AG137" s="247"/>
      <c r="AH137" s="248"/>
      <c r="AI137" s="245"/>
      <c r="AJ137" s="224">
        <f>SUM(E137:AH138)</f>
        <v>0</v>
      </c>
      <c r="AK137" s="123" t="s">
        <v>185</v>
      </c>
      <c r="AL137" s="124">
        <f>AL128</f>
        <v>0</v>
      </c>
    </row>
    <row r="138" spans="3:38" ht="9.9499999999999993" customHeight="1" x14ac:dyDescent="0.2">
      <c r="C138" s="261"/>
      <c r="D138" s="263"/>
      <c r="E138" s="264"/>
      <c r="F138" s="248"/>
      <c r="G138" s="264"/>
      <c r="H138" s="247"/>
      <c r="I138" s="247"/>
      <c r="J138" s="247"/>
      <c r="K138" s="247"/>
      <c r="L138" s="247"/>
      <c r="M138" s="248"/>
      <c r="N138" s="264"/>
      <c r="O138" s="247"/>
      <c r="P138" s="247"/>
      <c r="Q138" s="247"/>
      <c r="R138" s="247"/>
      <c r="S138" s="247"/>
      <c r="T138" s="248"/>
      <c r="U138" s="264"/>
      <c r="V138" s="247"/>
      <c r="W138" s="247"/>
      <c r="X138" s="247"/>
      <c r="Y138" s="247"/>
      <c r="Z138" s="247"/>
      <c r="AA138" s="248"/>
      <c r="AB138" s="264"/>
      <c r="AC138" s="247"/>
      <c r="AD138" s="247"/>
      <c r="AE138" s="247"/>
      <c r="AF138" s="247"/>
      <c r="AG138" s="247"/>
      <c r="AH138" s="248"/>
      <c r="AI138" s="245"/>
      <c r="AJ138" s="240"/>
      <c r="AK138" s="123" t="s">
        <v>198</v>
      </c>
      <c r="AL138" s="124">
        <f>X128+AE128+E141+G141+N141+U141</f>
        <v>0</v>
      </c>
    </row>
    <row r="139" spans="3:38" ht="9.9499999999999993" customHeight="1" x14ac:dyDescent="0.2">
      <c r="C139" s="30">
        <v>4</v>
      </c>
      <c r="D139" s="194" t="s">
        <v>118</v>
      </c>
      <c r="E139" s="215">
        <f>SUM(AE120:AI120,AE122:AI125,E133:F133,E135:F138)</f>
        <v>0</v>
      </c>
      <c r="F139" s="217"/>
      <c r="G139" s="215">
        <f>SUM(G133:M133,G135:M138)</f>
        <v>0</v>
      </c>
      <c r="H139" s="216"/>
      <c r="I139" s="216"/>
      <c r="J139" s="216"/>
      <c r="K139" s="216"/>
      <c r="L139" s="216"/>
      <c r="M139" s="217"/>
      <c r="N139" s="215">
        <f>SUM(N133:T133,N135:T138)</f>
        <v>0</v>
      </c>
      <c r="O139" s="216"/>
      <c r="P139" s="216"/>
      <c r="Q139" s="216"/>
      <c r="R139" s="216"/>
      <c r="S139" s="216"/>
      <c r="T139" s="217"/>
      <c r="U139" s="215">
        <f>SUM(U133:AA133,U135:AA138)</f>
        <v>0</v>
      </c>
      <c r="V139" s="216"/>
      <c r="W139" s="216"/>
      <c r="X139" s="216"/>
      <c r="Y139" s="216"/>
      <c r="Z139" s="216"/>
      <c r="AA139" s="217"/>
      <c r="AB139" s="215">
        <f>SUM(AB133:AH133,AB135:AH138)</f>
        <v>0</v>
      </c>
      <c r="AC139" s="216"/>
      <c r="AD139" s="216"/>
      <c r="AE139" s="216"/>
      <c r="AF139" s="216"/>
      <c r="AG139" s="216"/>
      <c r="AH139" s="217"/>
      <c r="AI139" s="245"/>
      <c r="AJ139" s="241"/>
      <c r="AK139" s="123" t="s">
        <v>200</v>
      </c>
      <c r="AL139" s="124"/>
    </row>
    <row r="140" spans="3:38" ht="9.9499999999999993" customHeight="1" x14ac:dyDescent="0.2">
      <c r="C140" s="103"/>
      <c r="D140" s="106" t="s">
        <v>119</v>
      </c>
      <c r="E140" s="212">
        <f>E139-E141-$B$47</f>
        <v>-40</v>
      </c>
      <c r="F140" s="214"/>
      <c r="G140" s="212">
        <f>G139-G141-$B$47</f>
        <v>-40</v>
      </c>
      <c r="H140" s="213"/>
      <c r="I140" s="213"/>
      <c r="J140" s="213"/>
      <c r="K140" s="213"/>
      <c r="L140" s="213"/>
      <c r="M140" s="214"/>
      <c r="N140" s="212">
        <f>N139-N141-$B$47</f>
        <v>-40</v>
      </c>
      <c r="O140" s="213"/>
      <c r="P140" s="213"/>
      <c r="Q140" s="213"/>
      <c r="R140" s="213"/>
      <c r="S140" s="213"/>
      <c r="T140" s="214"/>
      <c r="U140" s="212">
        <f>U139-U141-$B$47</f>
        <v>-40</v>
      </c>
      <c r="V140" s="213"/>
      <c r="W140" s="213"/>
      <c r="X140" s="213"/>
      <c r="Y140" s="213"/>
      <c r="Z140" s="213"/>
      <c r="AA140" s="214"/>
      <c r="AB140" s="212">
        <f>AB139-AB141-$B$47</f>
        <v>-40</v>
      </c>
      <c r="AC140" s="213"/>
      <c r="AD140" s="213"/>
      <c r="AE140" s="213"/>
      <c r="AF140" s="213"/>
      <c r="AG140" s="213"/>
      <c r="AH140" s="214"/>
      <c r="AI140" s="245"/>
      <c r="AJ140" s="242"/>
      <c r="AK140" s="123" t="s">
        <v>202</v>
      </c>
      <c r="AL140" s="124">
        <f>AL135+AL136+AL139</f>
        <v>-1864</v>
      </c>
    </row>
    <row r="141" spans="3:38" ht="9.9499999999999993" customHeight="1" thickBot="1" x14ac:dyDescent="0.25">
      <c r="C141" s="103"/>
      <c r="D141" s="106" t="s">
        <v>122</v>
      </c>
      <c r="E141" s="212">
        <f>IF(E139&gt;$B$48,E139-$B$48,0)</f>
        <v>0</v>
      </c>
      <c r="F141" s="214"/>
      <c r="G141" s="212">
        <f>IF(G139&gt;$B$48,G139-$B$48,0)</f>
        <v>0</v>
      </c>
      <c r="H141" s="213"/>
      <c r="I141" s="213"/>
      <c r="J141" s="213"/>
      <c r="K141" s="213"/>
      <c r="L141" s="213"/>
      <c r="M141" s="214"/>
      <c r="N141" s="212">
        <f>IF(N139&gt;$B$48,N139-$B$48,0)</f>
        <v>0</v>
      </c>
      <c r="O141" s="213"/>
      <c r="P141" s="213"/>
      <c r="Q141" s="213"/>
      <c r="R141" s="213"/>
      <c r="S141" s="213"/>
      <c r="T141" s="214"/>
      <c r="U141" s="212">
        <f>IF(U139&gt;$B$48,U139-$B$48,0)</f>
        <v>0</v>
      </c>
      <c r="V141" s="213"/>
      <c r="W141" s="213"/>
      <c r="X141" s="213"/>
      <c r="Y141" s="213"/>
      <c r="Z141" s="213"/>
      <c r="AA141" s="214"/>
      <c r="AB141" s="212">
        <f>IF(AB139&gt;$B$48,AB139-$B$48,0)</f>
        <v>0</v>
      </c>
      <c r="AC141" s="213"/>
      <c r="AD141" s="213"/>
      <c r="AE141" s="213"/>
      <c r="AF141" s="213"/>
      <c r="AG141" s="213"/>
      <c r="AH141" s="214"/>
      <c r="AI141" s="245"/>
      <c r="AJ141" s="242"/>
      <c r="AK141" s="125" t="s">
        <v>203</v>
      </c>
      <c r="AL141" s="145">
        <f>AL137+AL138</f>
        <v>0</v>
      </c>
    </row>
    <row r="142" spans="3:38" ht="8.4499999999999993" customHeight="1" thickBot="1" x14ac:dyDescent="0.25">
      <c r="C142" s="103">
        <v>5</v>
      </c>
      <c r="D142" s="195" t="s">
        <v>50</v>
      </c>
      <c r="E142" s="136"/>
      <c r="F142" s="137"/>
      <c r="G142" s="136"/>
      <c r="H142" s="138"/>
      <c r="I142" s="138"/>
      <c r="J142" s="138"/>
      <c r="K142" s="138"/>
      <c r="L142" s="138"/>
      <c r="M142" s="137"/>
      <c r="N142" s="136"/>
      <c r="O142" s="138"/>
      <c r="P142" s="138"/>
      <c r="Q142" s="138"/>
      <c r="R142" s="138"/>
      <c r="S142" s="138"/>
      <c r="T142" s="137"/>
      <c r="U142" s="136"/>
      <c r="V142" s="138"/>
      <c r="W142" s="138"/>
      <c r="X142" s="138"/>
      <c r="Y142" s="138"/>
      <c r="Z142" s="138"/>
      <c r="AA142" s="137"/>
      <c r="AB142" s="136"/>
      <c r="AC142" s="138"/>
      <c r="AD142" s="138"/>
      <c r="AE142" s="138"/>
      <c r="AF142" s="138"/>
      <c r="AG142" s="138"/>
      <c r="AH142" s="137"/>
      <c r="AI142" s="246"/>
      <c r="AJ142" s="243"/>
      <c r="AK142" s="236"/>
      <c r="AL142" s="237"/>
    </row>
    <row r="143" spans="3:38" ht="8.1" customHeight="1" thickBot="1" x14ac:dyDescent="0.25">
      <c r="C143" s="238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</row>
    <row r="144" spans="3:38" ht="8.4499999999999993" customHeight="1" x14ac:dyDescent="0.2">
      <c r="C144" s="9"/>
      <c r="D144" s="249" t="s">
        <v>206</v>
      </c>
      <c r="E144" s="227" t="s">
        <v>112</v>
      </c>
      <c r="F144" s="228"/>
      <c r="G144" s="228"/>
      <c r="H144" s="228"/>
      <c r="I144" s="228"/>
      <c r="J144" s="228"/>
      <c r="K144" s="229"/>
      <c r="L144" s="227" t="s">
        <v>113</v>
      </c>
      <c r="M144" s="228"/>
      <c r="N144" s="228"/>
      <c r="O144" s="228"/>
      <c r="P144" s="228"/>
      <c r="Q144" s="228"/>
      <c r="R144" s="229"/>
      <c r="S144" s="227" t="s">
        <v>114</v>
      </c>
      <c r="T144" s="228"/>
      <c r="U144" s="228"/>
      <c r="V144" s="228"/>
      <c r="W144" s="228"/>
      <c r="X144" s="228"/>
      <c r="Y144" s="229"/>
      <c r="Z144" s="227" t="s">
        <v>115</v>
      </c>
      <c r="AA144" s="228"/>
      <c r="AB144" s="228"/>
      <c r="AC144" s="228"/>
      <c r="AD144" s="228"/>
      <c r="AE144" s="228"/>
      <c r="AF144" s="229"/>
      <c r="AG144" s="227" t="s">
        <v>64</v>
      </c>
      <c r="AH144" s="228"/>
      <c r="AI144" s="229"/>
      <c r="AJ144" s="230" t="s">
        <v>5</v>
      </c>
      <c r="AK144" s="107" t="s">
        <v>63</v>
      </c>
      <c r="AL144" s="109" t="s">
        <v>128</v>
      </c>
    </row>
    <row r="145" spans="3:39" ht="8.4499999999999993" customHeight="1" thickBot="1" x14ac:dyDescent="0.25">
      <c r="C145" s="9"/>
      <c r="D145" s="250"/>
      <c r="E145" s="81">
        <v>1</v>
      </c>
      <c r="F145" s="83">
        <v>2</v>
      </c>
      <c r="G145" s="83">
        <v>3</v>
      </c>
      <c r="H145" s="83">
        <v>4</v>
      </c>
      <c r="I145" s="83">
        <v>5</v>
      </c>
      <c r="J145" s="83">
        <v>6</v>
      </c>
      <c r="K145" s="84">
        <v>7</v>
      </c>
      <c r="L145" s="81">
        <v>8</v>
      </c>
      <c r="M145" s="83">
        <v>9</v>
      </c>
      <c r="N145" s="83">
        <v>10</v>
      </c>
      <c r="O145" s="83">
        <v>11</v>
      </c>
      <c r="P145" s="83">
        <v>12</v>
      </c>
      <c r="Q145" s="83">
        <v>13</v>
      </c>
      <c r="R145" s="84">
        <v>14</v>
      </c>
      <c r="S145" s="81">
        <v>15</v>
      </c>
      <c r="T145" s="83">
        <v>16</v>
      </c>
      <c r="U145" s="83">
        <v>17</v>
      </c>
      <c r="V145" s="83">
        <v>18</v>
      </c>
      <c r="W145" s="83">
        <v>19</v>
      </c>
      <c r="X145" s="83">
        <v>20</v>
      </c>
      <c r="Y145" s="84">
        <v>21</v>
      </c>
      <c r="Z145" s="81">
        <v>22</v>
      </c>
      <c r="AA145" s="83">
        <v>23</v>
      </c>
      <c r="AB145" s="83">
        <v>24</v>
      </c>
      <c r="AC145" s="83">
        <v>25</v>
      </c>
      <c r="AD145" s="83">
        <v>26</v>
      </c>
      <c r="AE145" s="83">
        <v>27</v>
      </c>
      <c r="AF145" s="84">
        <v>28</v>
      </c>
      <c r="AG145" s="81">
        <v>29</v>
      </c>
      <c r="AH145" s="83">
        <v>30</v>
      </c>
      <c r="AI145" s="84">
        <v>31</v>
      </c>
      <c r="AJ145" s="231"/>
      <c r="AK145" s="174">
        <v>23</v>
      </c>
      <c r="AL145" s="110">
        <f>AK145*8</f>
        <v>184</v>
      </c>
    </row>
    <row r="146" spans="3:39" ht="16.5" x14ac:dyDescent="0.2">
      <c r="C146" s="30">
        <v>1</v>
      </c>
      <c r="D146" s="106" t="s">
        <v>117</v>
      </c>
      <c r="E146" s="175"/>
      <c r="F146" s="176"/>
      <c r="G146" s="176"/>
      <c r="H146" s="176"/>
      <c r="I146" s="176"/>
      <c r="J146" s="177"/>
      <c r="K146" s="178"/>
      <c r="L146" s="175"/>
      <c r="M146" s="176"/>
      <c r="N146" s="176"/>
      <c r="O146" s="176"/>
      <c r="P146" s="176"/>
      <c r="Q146" s="177"/>
      <c r="R146" s="178"/>
      <c r="S146" s="175"/>
      <c r="T146" s="176"/>
      <c r="U146" s="176"/>
      <c r="V146" s="176"/>
      <c r="W146" s="176"/>
      <c r="X146" s="177"/>
      <c r="Y146" s="178"/>
      <c r="Z146" s="175"/>
      <c r="AA146" s="176"/>
      <c r="AB146" s="176"/>
      <c r="AC146" s="176"/>
      <c r="AD146" s="176"/>
      <c r="AE146" s="177"/>
      <c r="AF146" s="178"/>
      <c r="AG146" s="175"/>
      <c r="AH146" s="176"/>
      <c r="AI146" s="179"/>
      <c r="AJ146" s="147">
        <f>SUM(E146:AI146)</f>
        <v>0</v>
      </c>
      <c r="AK146" s="232" t="s">
        <v>151</v>
      </c>
      <c r="AL146" s="234">
        <f>AJ146+AJ148+AJ150</f>
        <v>0</v>
      </c>
    </row>
    <row r="147" spans="3:39" ht="9.9499999999999993" customHeight="1" x14ac:dyDescent="0.2">
      <c r="C147" s="103"/>
      <c r="D147" s="193" t="s">
        <v>49</v>
      </c>
      <c r="E147" s="180"/>
      <c r="F147" s="173"/>
      <c r="G147" s="173"/>
      <c r="H147" s="173"/>
      <c r="I147" s="173"/>
      <c r="J147" s="181"/>
      <c r="K147" s="182"/>
      <c r="L147" s="180"/>
      <c r="M147" s="173"/>
      <c r="N147" s="173"/>
      <c r="O147" s="173"/>
      <c r="P147" s="173"/>
      <c r="Q147" s="181"/>
      <c r="R147" s="182"/>
      <c r="S147" s="180"/>
      <c r="T147" s="173"/>
      <c r="U147" s="173"/>
      <c r="V147" s="173"/>
      <c r="W147" s="173"/>
      <c r="X147" s="181"/>
      <c r="Y147" s="182"/>
      <c r="Z147" s="180"/>
      <c r="AA147" s="173"/>
      <c r="AB147" s="173"/>
      <c r="AC147" s="173"/>
      <c r="AD147" s="173"/>
      <c r="AE147" s="181"/>
      <c r="AF147" s="182"/>
      <c r="AG147" s="180"/>
      <c r="AH147" s="183"/>
      <c r="AI147" s="184"/>
      <c r="AJ147" s="122"/>
      <c r="AK147" s="233"/>
      <c r="AL147" s="235"/>
    </row>
    <row r="148" spans="3:39" ht="9.9499999999999993" customHeight="1" x14ac:dyDescent="0.2">
      <c r="C148" s="260">
        <v>2</v>
      </c>
      <c r="D148" s="326" t="s">
        <v>120</v>
      </c>
      <c r="E148" s="221"/>
      <c r="F148" s="222"/>
      <c r="G148" s="222"/>
      <c r="H148" s="222"/>
      <c r="I148" s="222"/>
      <c r="J148" s="222"/>
      <c r="K148" s="223"/>
      <c r="L148" s="221"/>
      <c r="M148" s="222"/>
      <c r="N148" s="222"/>
      <c r="O148" s="222"/>
      <c r="P148" s="222"/>
      <c r="Q148" s="222"/>
      <c r="R148" s="223"/>
      <c r="S148" s="221"/>
      <c r="T148" s="222"/>
      <c r="U148" s="222"/>
      <c r="V148" s="222"/>
      <c r="W148" s="222"/>
      <c r="X148" s="222"/>
      <c r="Y148" s="223"/>
      <c r="Z148" s="221"/>
      <c r="AA148" s="222"/>
      <c r="AB148" s="222"/>
      <c r="AC148" s="222"/>
      <c r="AD148" s="222"/>
      <c r="AE148" s="222"/>
      <c r="AF148" s="223"/>
      <c r="AG148" s="221"/>
      <c r="AH148" s="222"/>
      <c r="AI148" s="223"/>
      <c r="AJ148" s="224">
        <f>SUM(E148:AI149)</f>
        <v>0</v>
      </c>
      <c r="AK148" s="123" t="s">
        <v>163</v>
      </c>
      <c r="AL148" s="124">
        <f>AL140</f>
        <v>-1864</v>
      </c>
    </row>
    <row r="149" spans="3:39" ht="9.9499999999999993" customHeight="1" x14ac:dyDescent="0.2">
      <c r="C149" s="261"/>
      <c r="D149" s="262"/>
      <c r="E149" s="221"/>
      <c r="F149" s="222"/>
      <c r="G149" s="222"/>
      <c r="H149" s="222"/>
      <c r="I149" s="222"/>
      <c r="J149" s="222"/>
      <c r="K149" s="223"/>
      <c r="L149" s="221"/>
      <c r="M149" s="222"/>
      <c r="N149" s="222"/>
      <c r="O149" s="222"/>
      <c r="P149" s="222"/>
      <c r="Q149" s="222"/>
      <c r="R149" s="223"/>
      <c r="S149" s="221"/>
      <c r="T149" s="222"/>
      <c r="U149" s="222"/>
      <c r="V149" s="222"/>
      <c r="W149" s="222"/>
      <c r="X149" s="222"/>
      <c r="Y149" s="223"/>
      <c r="Z149" s="221"/>
      <c r="AA149" s="222"/>
      <c r="AB149" s="222"/>
      <c r="AC149" s="222"/>
      <c r="AD149" s="222"/>
      <c r="AE149" s="222"/>
      <c r="AF149" s="223"/>
      <c r="AG149" s="221"/>
      <c r="AH149" s="222"/>
      <c r="AI149" s="223"/>
      <c r="AJ149" s="225"/>
      <c r="AK149" s="123" t="s">
        <v>174</v>
      </c>
      <c r="AL149" s="124">
        <f>AB140+E153+L153+S153</f>
        <v>-160</v>
      </c>
      <c r="AM149" s="191" t="s">
        <v>205</v>
      </c>
    </row>
    <row r="150" spans="3:39" ht="9.9499999999999993" customHeight="1" x14ac:dyDescent="0.2">
      <c r="C150" s="260">
        <v>3</v>
      </c>
      <c r="D150" s="262" t="s">
        <v>121</v>
      </c>
      <c r="E150" s="221"/>
      <c r="F150" s="222"/>
      <c r="G150" s="222"/>
      <c r="H150" s="222"/>
      <c r="I150" s="222"/>
      <c r="J150" s="222"/>
      <c r="K150" s="223"/>
      <c r="L150" s="221"/>
      <c r="M150" s="222"/>
      <c r="N150" s="222"/>
      <c r="O150" s="222"/>
      <c r="P150" s="222"/>
      <c r="Q150" s="222"/>
      <c r="R150" s="223"/>
      <c r="S150" s="221"/>
      <c r="T150" s="222"/>
      <c r="U150" s="222"/>
      <c r="V150" s="222"/>
      <c r="W150" s="222"/>
      <c r="X150" s="222"/>
      <c r="Y150" s="223"/>
      <c r="Z150" s="221"/>
      <c r="AA150" s="222"/>
      <c r="AB150" s="222"/>
      <c r="AC150" s="222"/>
      <c r="AD150" s="222"/>
      <c r="AE150" s="222"/>
      <c r="AF150" s="223"/>
      <c r="AG150" s="221"/>
      <c r="AH150" s="222"/>
      <c r="AI150" s="226"/>
      <c r="AJ150" s="224">
        <f>SUM(E150:AI151)</f>
        <v>0</v>
      </c>
      <c r="AK150" s="123" t="s">
        <v>186</v>
      </c>
      <c r="AL150" s="124">
        <f>AL141</f>
        <v>0</v>
      </c>
    </row>
    <row r="151" spans="3:39" ht="9.9499999999999993" customHeight="1" x14ac:dyDescent="0.2">
      <c r="C151" s="261"/>
      <c r="D151" s="263"/>
      <c r="E151" s="221"/>
      <c r="F151" s="222"/>
      <c r="G151" s="222"/>
      <c r="H151" s="222"/>
      <c r="I151" s="222"/>
      <c r="J151" s="222"/>
      <c r="K151" s="223"/>
      <c r="L151" s="221"/>
      <c r="M151" s="222"/>
      <c r="N151" s="222"/>
      <c r="O151" s="222"/>
      <c r="P151" s="222"/>
      <c r="Q151" s="222"/>
      <c r="R151" s="223"/>
      <c r="S151" s="221"/>
      <c r="T151" s="222"/>
      <c r="U151" s="222"/>
      <c r="V151" s="222"/>
      <c r="W151" s="222"/>
      <c r="X151" s="222"/>
      <c r="Y151" s="223"/>
      <c r="Z151" s="221"/>
      <c r="AA151" s="222"/>
      <c r="AB151" s="222"/>
      <c r="AC151" s="222"/>
      <c r="AD151" s="222"/>
      <c r="AE151" s="222"/>
      <c r="AF151" s="223"/>
      <c r="AG151" s="221"/>
      <c r="AH151" s="222"/>
      <c r="AI151" s="226"/>
      <c r="AJ151" s="225"/>
      <c r="AK151" s="123" t="s">
        <v>199</v>
      </c>
      <c r="AL151" s="124">
        <f>AB141+E154+L154+S154</f>
        <v>0</v>
      </c>
      <c r="AM151" s="191" t="s">
        <v>205</v>
      </c>
    </row>
    <row r="152" spans="3:39" ht="9.9499999999999993" customHeight="1" x14ac:dyDescent="0.2">
      <c r="C152" s="30">
        <v>4</v>
      </c>
      <c r="D152" s="194" t="s">
        <v>118</v>
      </c>
      <c r="E152" s="215">
        <f>SUM(E146:K146,E148:K151)</f>
        <v>0</v>
      </c>
      <c r="F152" s="216"/>
      <c r="G152" s="216"/>
      <c r="H152" s="216"/>
      <c r="I152" s="216"/>
      <c r="J152" s="216"/>
      <c r="K152" s="217"/>
      <c r="L152" s="215">
        <f>SUM(L146:R146,L148:R151)</f>
        <v>0</v>
      </c>
      <c r="M152" s="216"/>
      <c r="N152" s="216"/>
      <c r="O152" s="216"/>
      <c r="P152" s="216"/>
      <c r="Q152" s="216"/>
      <c r="R152" s="217"/>
      <c r="S152" s="215">
        <f>SUM(S146:Y146,S148:Y151)</f>
        <v>0</v>
      </c>
      <c r="T152" s="216"/>
      <c r="U152" s="216"/>
      <c r="V152" s="216"/>
      <c r="W152" s="216"/>
      <c r="X152" s="216"/>
      <c r="Y152" s="217"/>
      <c r="Z152" s="215">
        <f>SUM(Z146:AF146,Z148:AF151)</f>
        <v>0</v>
      </c>
      <c r="AA152" s="216"/>
      <c r="AB152" s="216"/>
      <c r="AC152" s="216"/>
      <c r="AD152" s="216"/>
      <c r="AE152" s="216"/>
      <c r="AF152" s="217"/>
      <c r="AG152" s="215">
        <f>SUM(AG146:AI146,AG148:AI151)</f>
        <v>0</v>
      </c>
      <c r="AH152" s="216"/>
      <c r="AI152" s="217"/>
      <c r="AJ152" s="218"/>
      <c r="AK152" s="123" t="s">
        <v>200</v>
      </c>
      <c r="AL152" s="124"/>
    </row>
    <row r="153" spans="3:39" ht="9.9499999999999993" customHeight="1" x14ac:dyDescent="0.2">
      <c r="C153" s="103"/>
      <c r="D153" s="106" t="s">
        <v>119</v>
      </c>
      <c r="E153" s="212">
        <f>E152-E154-$B$47</f>
        <v>-40</v>
      </c>
      <c r="F153" s="213"/>
      <c r="G153" s="213"/>
      <c r="H153" s="213"/>
      <c r="I153" s="213"/>
      <c r="J153" s="213"/>
      <c r="K153" s="214"/>
      <c r="L153" s="212">
        <f>L152-L154-$B$47</f>
        <v>-40</v>
      </c>
      <c r="M153" s="213"/>
      <c r="N153" s="213"/>
      <c r="O153" s="213"/>
      <c r="P153" s="213"/>
      <c r="Q153" s="213"/>
      <c r="R153" s="214"/>
      <c r="S153" s="212">
        <f>S152-S154-$B$47</f>
        <v>-40</v>
      </c>
      <c r="T153" s="213"/>
      <c r="U153" s="213"/>
      <c r="V153" s="213"/>
      <c r="W153" s="213"/>
      <c r="X153" s="213"/>
      <c r="Y153" s="214"/>
      <c r="Z153" s="212">
        <f>Z152-Z154-$B$47</f>
        <v>-40</v>
      </c>
      <c r="AA153" s="213"/>
      <c r="AB153" s="213"/>
      <c r="AC153" s="213"/>
      <c r="AD153" s="213"/>
      <c r="AE153" s="213"/>
      <c r="AF153" s="214"/>
      <c r="AG153" s="212">
        <f>AG152-AG154-24</f>
        <v>-24</v>
      </c>
      <c r="AH153" s="213"/>
      <c r="AI153" s="214"/>
      <c r="AJ153" s="219"/>
      <c r="AK153" s="123" t="s">
        <v>201</v>
      </c>
      <c r="AL153" s="124"/>
      <c r="AM153" s="191" t="s">
        <v>204</v>
      </c>
    </row>
    <row r="154" spans="3:39" ht="9.9499999999999993" customHeight="1" x14ac:dyDescent="0.2">
      <c r="C154" s="103"/>
      <c r="D154" s="106" t="s">
        <v>122</v>
      </c>
      <c r="E154" s="212">
        <f>IF(E152&gt;$B$48,E152-$B$48,0)</f>
        <v>0</v>
      </c>
      <c r="F154" s="213"/>
      <c r="G154" s="213"/>
      <c r="H154" s="213"/>
      <c r="I154" s="213"/>
      <c r="J154" s="213"/>
      <c r="K154" s="214"/>
      <c r="L154" s="212">
        <f>IF(L152&gt;$B$48,L152-$B$48,0)</f>
        <v>0</v>
      </c>
      <c r="M154" s="213"/>
      <c r="N154" s="213"/>
      <c r="O154" s="213"/>
      <c r="P154" s="213"/>
      <c r="Q154" s="213"/>
      <c r="R154" s="214"/>
      <c r="S154" s="212">
        <f>IF(S152&gt;$B$48,S152-$B$48,0)</f>
        <v>0</v>
      </c>
      <c r="T154" s="213"/>
      <c r="U154" s="213"/>
      <c r="V154" s="213"/>
      <c r="W154" s="213"/>
      <c r="X154" s="213"/>
      <c r="Y154" s="214"/>
      <c r="Z154" s="212">
        <f>IF(Z152&gt;$B$48,Z152-$B$48,0)</f>
        <v>0</v>
      </c>
      <c r="AA154" s="213"/>
      <c r="AB154" s="213"/>
      <c r="AC154" s="213"/>
      <c r="AD154" s="213"/>
      <c r="AE154" s="213"/>
      <c r="AF154" s="214"/>
      <c r="AG154" s="212">
        <f>IF(AG152-24&lt;5,0,AG152-29)</f>
        <v>0</v>
      </c>
      <c r="AH154" s="213"/>
      <c r="AI154" s="214"/>
      <c r="AJ154" s="219"/>
      <c r="AK154" s="123" t="s">
        <v>202</v>
      </c>
      <c r="AL154" s="124">
        <f>AL148+AL149+AL152</f>
        <v>-2024</v>
      </c>
    </row>
    <row r="155" spans="3:39" ht="8.4499999999999993" customHeight="1" thickBot="1" x14ac:dyDescent="0.25">
      <c r="C155" s="103">
        <v>5</v>
      </c>
      <c r="D155" s="106" t="s">
        <v>50</v>
      </c>
      <c r="E155" s="185"/>
      <c r="F155" s="186"/>
      <c r="G155" s="186"/>
      <c r="H155" s="186"/>
      <c r="I155" s="186"/>
      <c r="J155" s="186"/>
      <c r="K155" s="187"/>
      <c r="L155" s="185"/>
      <c r="M155" s="186"/>
      <c r="N155" s="186"/>
      <c r="O155" s="186"/>
      <c r="P155" s="186"/>
      <c r="Q155" s="186"/>
      <c r="R155" s="187"/>
      <c r="S155" s="185"/>
      <c r="T155" s="186"/>
      <c r="U155" s="186"/>
      <c r="V155" s="186"/>
      <c r="W155" s="186"/>
      <c r="X155" s="186"/>
      <c r="Y155" s="187"/>
      <c r="Z155" s="185"/>
      <c r="AA155" s="186"/>
      <c r="AB155" s="186"/>
      <c r="AC155" s="186"/>
      <c r="AD155" s="186"/>
      <c r="AE155" s="186"/>
      <c r="AF155" s="187"/>
      <c r="AG155" s="185"/>
      <c r="AH155" s="186"/>
      <c r="AI155" s="187"/>
      <c r="AJ155" s="219"/>
      <c r="AK155" s="125" t="s">
        <v>203</v>
      </c>
      <c r="AL155" s="167">
        <f>AL150+AL151+AL153</f>
        <v>0</v>
      </c>
    </row>
    <row r="156" spans="3:39" ht="17.100000000000001" customHeight="1" x14ac:dyDescent="0.2">
      <c r="C156" s="103">
        <v>6</v>
      </c>
      <c r="D156" s="203" t="s">
        <v>51</v>
      </c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5"/>
      <c r="AJ156" s="220"/>
      <c r="AK156" s="206"/>
      <c r="AL156" s="207"/>
    </row>
  </sheetData>
  <mergeCells count="1136"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A5:AA6"/>
    <mergeCell ref="AB5:AB6"/>
    <mergeCell ref="AC5:AC6"/>
    <mergeCell ref="AD5:AD6"/>
    <mergeCell ref="AE5:AE6"/>
    <mergeCell ref="C7:C8"/>
    <mergeCell ref="D7:D8"/>
    <mergeCell ref="C20:C21"/>
    <mergeCell ref="D20:D21"/>
    <mergeCell ref="E20:E21"/>
    <mergeCell ref="F20:F21"/>
    <mergeCell ref="C18:C19"/>
    <mergeCell ref="D18:D19"/>
    <mergeCell ref="E18:E19"/>
    <mergeCell ref="F18:F19"/>
    <mergeCell ref="G18:G19"/>
    <mergeCell ref="D14:D15"/>
    <mergeCell ref="E14:F14"/>
    <mergeCell ref="G14:M14"/>
    <mergeCell ref="N14:T14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C13:C15"/>
    <mergeCell ref="D13:AL13"/>
    <mergeCell ref="X10:AD10"/>
    <mergeCell ref="AE10:AI10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N7:N8"/>
    <mergeCell ref="O7:O8"/>
    <mergeCell ref="P7:P8"/>
    <mergeCell ref="Q7:Q8"/>
    <mergeCell ref="R7:R8"/>
    <mergeCell ref="H7:H8"/>
    <mergeCell ref="I7:I8"/>
    <mergeCell ref="J7:J8"/>
    <mergeCell ref="K7:K8"/>
    <mergeCell ref="L7:L8"/>
    <mergeCell ref="Y7:Y8"/>
    <mergeCell ref="S7:S8"/>
    <mergeCell ref="T7:T8"/>
    <mergeCell ref="U7:U8"/>
    <mergeCell ref="V7:V8"/>
    <mergeCell ref="W7:W8"/>
    <mergeCell ref="X7:X8"/>
    <mergeCell ref="M7:M8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G31:G32"/>
    <mergeCell ref="H31:H32"/>
    <mergeCell ref="Y20:Y21"/>
    <mergeCell ref="Z20:Z21"/>
    <mergeCell ref="AA20:AA21"/>
    <mergeCell ref="AB20:AB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AA31:AA32"/>
    <mergeCell ref="AB31:AB32"/>
    <mergeCell ref="AC31:AC32"/>
    <mergeCell ref="AD31:AD32"/>
    <mergeCell ref="AE31:AE32"/>
    <mergeCell ref="AF31:AF32"/>
    <mergeCell ref="U31:U32"/>
    <mergeCell ref="V31:V32"/>
    <mergeCell ref="W31:W32"/>
    <mergeCell ref="X31:X32"/>
    <mergeCell ref="Y31:Y32"/>
    <mergeCell ref="Z31:Z32"/>
    <mergeCell ref="O31:O32"/>
    <mergeCell ref="P31:P32"/>
    <mergeCell ref="Q31:Q32"/>
    <mergeCell ref="R31:R32"/>
    <mergeCell ref="S31:S32"/>
    <mergeCell ref="T31:T32"/>
    <mergeCell ref="X33:X34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C33:C34"/>
    <mergeCell ref="D33:D34"/>
    <mergeCell ref="E33:E34"/>
    <mergeCell ref="F33:F34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C44:C45"/>
    <mergeCell ref="D44:D45"/>
    <mergeCell ref="E44:E45"/>
    <mergeCell ref="F44:F45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E50:J50"/>
    <mergeCell ref="K50:Q50"/>
    <mergeCell ref="R50:X50"/>
    <mergeCell ref="C46:C47"/>
    <mergeCell ref="D46:D47"/>
    <mergeCell ref="E46:E47"/>
    <mergeCell ref="F46:F47"/>
    <mergeCell ref="C59:C60"/>
    <mergeCell ref="D59:D60"/>
    <mergeCell ref="E59:E60"/>
    <mergeCell ref="F59:F60"/>
    <mergeCell ref="AA57:AA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O57:O58"/>
    <mergeCell ref="P57:P58"/>
    <mergeCell ref="Q57:Q58"/>
    <mergeCell ref="R57:R58"/>
    <mergeCell ref="S57:S58"/>
    <mergeCell ref="T57:T58"/>
    <mergeCell ref="I57:I58"/>
    <mergeCell ref="J57:J58"/>
    <mergeCell ref="K57:K58"/>
    <mergeCell ref="L57:L58"/>
    <mergeCell ref="M57:M58"/>
    <mergeCell ref="N57:N58"/>
    <mergeCell ref="C57:C58"/>
    <mergeCell ref="D57:D58"/>
    <mergeCell ref="E57:E58"/>
    <mergeCell ref="F57:F58"/>
    <mergeCell ref="C70:C71"/>
    <mergeCell ref="D70:D71"/>
    <mergeCell ref="E70:E71"/>
    <mergeCell ref="F70:F71"/>
    <mergeCell ref="G70:G71"/>
    <mergeCell ref="E62:H62"/>
    <mergeCell ref="I62:O62"/>
    <mergeCell ref="AE59:AE60"/>
    <mergeCell ref="AF59:AF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U70:U71"/>
    <mergeCell ref="V70:V71"/>
    <mergeCell ref="W70:W71"/>
    <mergeCell ref="X70:X71"/>
    <mergeCell ref="Y70:Y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R83:R84"/>
    <mergeCell ref="S83:S84"/>
    <mergeCell ref="H83:H84"/>
    <mergeCell ref="I83:I84"/>
    <mergeCell ref="J83:J84"/>
    <mergeCell ref="K83:K84"/>
    <mergeCell ref="L83:L84"/>
    <mergeCell ref="M83:M84"/>
    <mergeCell ref="C83:C84"/>
    <mergeCell ref="D83:D84"/>
    <mergeCell ref="E83:E84"/>
    <mergeCell ref="F83:F84"/>
    <mergeCell ref="G83:G84"/>
    <mergeCell ref="F76:L76"/>
    <mergeCell ref="AF72:AF73"/>
    <mergeCell ref="Y72:Y73"/>
    <mergeCell ref="Z72:Z73"/>
    <mergeCell ref="AA72:AA73"/>
    <mergeCell ref="AB72:AB73"/>
    <mergeCell ref="AC72:AC73"/>
    <mergeCell ref="AD72:AD73"/>
    <mergeCell ref="S72:S73"/>
    <mergeCell ref="T72:T73"/>
    <mergeCell ref="U72:U73"/>
    <mergeCell ref="V72:V73"/>
    <mergeCell ref="W72:W73"/>
    <mergeCell ref="X72:X73"/>
    <mergeCell ref="M72:M73"/>
    <mergeCell ref="N72:N73"/>
    <mergeCell ref="O72:O73"/>
    <mergeCell ref="P72:P73"/>
    <mergeCell ref="Q72:Q73"/>
    <mergeCell ref="T85:T86"/>
    <mergeCell ref="U85:U86"/>
    <mergeCell ref="J85:J86"/>
    <mergeCell ref="K85:K86"/>
    <mergeCell ref="L85:L86"/>
    <mergeCell ref="M85:M86"/>
    <mergeCell ref="N85:N86"/>
    <mergeCell ref="O85:O86"/>
    <mergeCell ref="AF83:AF84"/>
    <mergeCell ref="C85:C86"/>
    <mergeCell ref="D85:D86"/>
    <mergeCell ref="E85:E86"/>
    <mergeCell ref="F85:F86"/>
    <mergeCell ref="G85:G86"/>
    <mergeCell ref="H85:H86"/>
    <mergeCell ref="I85:I86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C98:C99"/>
    <mergeCell ref="D98:D99"/>
    <mergeCell ref="E98:E99"/>
    <mergeCell ref="F98:F99"/>
    <mergeCell ref="AA96:AA97"/>
    <mergeCell ref="AB96:AB97"/>
    <mergeCell ref="AC96:AC97"/>
    <mergeCell ref="AD96:AD97"/>
    <mergeCell ref="AE96:AE97"/>
    <mergeCell ref="AF96:AF97"/>
    <mergeCell ref="U96:U97"/>
    <mergeCell ref="V96:V97"/>
    <mergeCell ref="W96:W97"/>
    <mergeCell ref="X96:X97"/>
    <mergeCell ref="Y96:Y97"/>
    <mergeCell ref="Z96:Z97"/>
    <mergeCell ref="O96:O97"/>
    <mergeCell ref="P96:P97"/>
    <mergeCell ref="Q96:Q97"/>
    <mergeCell ref="R96:R97"/>
    <mergeCell ref="S96:S97"/>
    <mergeCell ref="T96:T97"/>
    <mergeCell ref="I96:I97"/>
    <mergeCell ref="J96:J97"/>
    <mergeCell ref="K96:K97"/>
    <mergeCell ref="L96:L97"/>
    <mergeCell ref="M96:M97"/>
    <mergeCell ref="N96:N97"/>
    <mergeCell ref="C96:C97"/>
    <mergeCell ref="D96:D97"/>
    <mergeCell ref="E96:E97"/>
    <mergeCell ref="F96:F97"/>
    <mergeCell ref="C109:C110"/>
    <mergeCell ref="D109:D110"/>
    <mergeCell ref="E109:E110"/>
    <mergeCell ref="F109:F110"/>
    <mergeCell ref="G109:G110"/>
    <mergeCell ref="E101:G101"/>
    <mergeCell ref="H101:N101"/>
    <mergeCell ref="AE98:AE99"/>
    <mergeCell ref="AF98:AF99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I98:I99"/>
    <mergeCell ref="J98:J99"/>
    <mergeCell ref="K98:K99"/>
    <mergeCell ref="C122:C123"/>
    <mergeCell ref="D122:D123"/>
    <mergeCell ref="E122:E123"/>
    <mergeCell ref="F122:F123"/>
    <mergeCell ref="G122:G123"/>
    <mergeCell ref="H122:H123"/>
    <mergeCell ref="Z114:AF114"/>
    <mergeCell ref="AF111:AF112"/>
    <mergeCell ref="Y111:Y112"/>
    <mergeCell ref="Z111:Z112"/>
    <mergeCell ref="AA111:AA112"/>
    <mergeCell ref="AB111:AB112"/>
    <mergeCell ref="AC111:AC112"/>
    <mergeCell ref="AD111:AD112"/>
    <mergeCell ref="S111:S112"/>
    <mergeCell ref="T111:T112"/>
    <mergeCell ref="U111:U112"/>
    <mergeCell ref="V111:V112"/>
    <mergeCell ref="W111:W112"/>
    <mergeCell ref="X111:X112"/>
    <mergeCell ref="M111:M112"/>
    <mergeCell ref="N111:N112"/>
    <mergeCell ref="O111:O112"/>
    <mergeCell ref="P111:P112"/>
    <mergeCell ref="Q111:Q112"/>
    <mergeCell ref="R111:R112"/>
    <mergeCell ref="G111:G112"/>
    <mergeCell ref="H111:H112"/>
    <mergeCell ref="I111:I112"/>
    <mergeCell ref="J111:J112"/>
    <mergeCell ref="K111:K112"/>
    <mergeCell ref="L111:L112"/>
    <mergeCell ref="AF122:AF123"/>
    <mergeCell ref="U122:U123"/>
    <mergeCell ref="V122:V123"/>
    <mergeCell ref="W122:W123"/>
    <mergeCell ref="X122:X123"/>
    <mergeCell ref="Y122:Y123"/>
    <mergeCell ref="Z122:Z123"/>
    <mergeCell ref="O122:O123"/>
    <mergeCell ref="P122:P123"/>
    <mergeCell ref="Q122:Q123"/>
    <mergeCell ref="R122:R123"/>
    <mergeCell ref="S122:S123"/>
    <mergeCell ref="T122:T123"/>
    <mergeCell ref="I122:I123"/>
    <mergeCell ref="J122:J123"/>
    <mergeCell ref="K122:K123"/>
    <mergeCell ref="L122:L123"/>
    <mergeCell ref="M122:M123"/>
    <mergeCell ref="N122:N123"/>
    <mergeCell ref="G135:G136"/>
    <mergeCell ref="E127:I127"/>
    <mergeCell ref="J127:P127"/>
    <mergeCell ref="AE124:AE125"/>
    <mergeCell ref="AF124:AF125"/>
    <mergeCell ref="Y124:Y125"/>
    <mergeCell ref="Z124:Z125"/>
    <mergeCell ref="AA124:AA125"/>
    <mergeCell ref="AB124:AB125"/>
    <mergeCell ref="AC124:AC125"/>
    <mergeCell ref="AD124:AD125"/>
    <mergeCell ref="S124:S125"/>
    <mergeCell ref="T124:T125"/>
    <mergeCell ref="U124:U125"/>
    <mergeCell ref="V124:V125"/>
    <mergeCell ref="W124:W125"/>
    <mergeCell ref="X124:X125"/>
    <mergeCell ref="M124:M125"/>
    <mergeCell ref="N124:N125"/>
    <mergeCell ref="O124:O125"/>
    <mergeCell ref="P124:P125"/>
    <mergeCell ref="Q124:Q125"/>
    <mergeCell ref="R124:R125"/>
    <mergeCell ref="G124:G125"/>
    <mergeCell ref="H124:H125"/>
    <mergeCell ref="I124:I125"/>
    <mergeCell ref="J124:J125"/>
    <mergeCell ref="K124:K125"/>
    <mergeCell ref="L124:L125"/>
    <mergeCell ref="E124:E125"/>
    <mergeCell ref="F124:F125"/>
    <mergeCell ref="C137:C138"/>
    <mergeCell ref="D137:D138"/>
    <mergeCell ref="E137:E138"/>
    <mergeCell ref="F137:F138"/>
    <mergeCell ref="Z135:Z136"/>
    <mergeCell ref="AA135:AA136"/>
    <mergeCell ref="AB135:AB136"/>
    <mergeCell ref="AC135:AC136"/>
    <mergeCell ref="AD135:AD136"/>
    <mergeCell ref="AF135:AF136"/>
    <mergeCell ref="T135:T136"/>
    <mergeCell ref="U135:U136"/>
    <mergeCell ref="V135:V136"/>
    <mergeCell ref="W135:W136"/>
    <mergeCell ref="X135:X136"/>
    <mergeCell ref="Y135:Y136"/>
    <mergeCell ref="N135:N136"/>
    <mergeCell ref="O135:O136"/>
    <mergeCell ref="P135:P136"/>
    <mergeCell ref="Q135:Q136"/>
    <mergeCell ref="R135:R136"/>
    <mergeCell ref="S135:S136"/>
    <mergeCell ref="H135:H136"/>
    <mergeCell ref="I135:I136"/>
    <mergeCell ref="J135:J136"/>
    <mergeCell ref="K135:K136"/>
    <mergeCell ref="L135:L136"/>
    <mergeCell ref="M135:M136"/>
    <mergeCell ref="C135:C136"/>
    <mergeCell ref="D135:D136"/>
    <mergeCell ref="E135:E136"/>
    <mergeCell ref="F135:F136"/>
    <mergeCell ref="U140:AA140"/>
    <mergeCell ref="AB140:AH140"/>
    <mergeCell ref="E141:F141"/>
    <mergeCell ref="AF137:AF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G137:G138"/>
    <mergeCell ref="H137:H138"/>
    <mergeCell ref="I137:I138"/>
    <mergeCell ref="J137:J138"/>
    <mergeCell ref="K137:K138"/>
    <mergeCell ref="L137:L138"/>
    <mergeCell ref="AD148:AD149"/>
    <mergeCell ref="AE148:AE149"/>
    <mergeCell ref="AF148:AF149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O150:O151"/>
    <mergeCell ref="P150:P151"/>
    <mergeCell ref="Q150:Q151"/>
    <mergeCell ref="R150:R151"/>
    <mergeCell ref="G150:G151"/>
    <mergeCell ref="H150:H151"/>
    <mergeCell ref="I150:I151"/>
    <mergeCell ref="J150:J151"/>
    <mergeCell ref="K150:K151"/>
    <mergeCell ref="L150:L151"/>
    <mergeCell ref="C150:C151"/>
    <mergeCell ref="D150:D151"/>
    <mergeCell ref="E150:E151"/>
    <mergeCell ref="F150:F151"/>
    <mergeCell ref="AA148:AA149"/>
    <mergeCell ref="AB148:AB149"/>
    <mergeCell ref="AC148:AC149"/>
    <mergeCell ref="C148:C149"/>
    <mergeCell ref="D148:D149"/>
    <mergeCell ref="E148:E149"/>
    <mergeCell ref="F148:F149"/>
    <mergeCell ref="G148:G149"/>
    <mergeCell ref="H148:H149"/>
    <mergeCell ref="AJ1:AJ2"/>
    <mergeCell ref="AK3:AK4"/>
    <mergeCell ref="AL3:AL4"/>
    <mergeCell ref="AG5:AG6"/>
    <mergeCell ref="AH5:AH6"/>
    <mergeCell ref="AI5:AI6"/>
    <mergeCell ref="AJ5:AJ6"/>
    <mergeCell ref="D1:D2"/>
    <mergeCell ref="E1:I1"/>
    <mergeCell ref="J1:P1"/>
    <mergeCell ref="Q1:W1"/>
    <mergeCell ref="X1:AD1"/>
    <mergeCell ref="AE1:AI1"/>
    <mergeCell ref="AG7:AG8"/>
    <mergeCell ref="AH7:AH8"/>
    <mergeCell ref="AI7:AI8"/>
    <mergeCell ref="AE150:AE151"/>
    <mergeCell ref="AF150:AF151"/>
    <mergeCell ref="Y150:Y151"/>
    <mergeCell ref="Z150:Z151"/>
    <mergeCell ref="AA150:AA151"/>
    <mergeCell ref="AB150:AB151"/>
    <mergeCell ref="AC150:AC151"/>
    <mergeCell ref="AD150:AD151"/>
    <mergeCell ref="S150:S151"/>
    <mergeCell ref="T150:T151"/>
    <mergeCell ref="U150:U151"/>
    <mergeCell ref="V150:V151"/>
    <mergeCell ref="W150:W151"/>
    <mergeCell ref="X150:X151"/>
    <mergeCell ref="M150:M151"/>
    <mergeCell ref="N150:N151"/>
    <mergeCell ref="E11:I11"/>
    <mergeCell ref="J11:P11"/>
    <mergeCell ref="Q11:W11"/>
    <mergeCell ref="X11:AD11"/>
    <mergeCell ref="AE11:AI11"/>
    <mergeCell ref="AK12:AL12"/>
    <mergeCell ref="AJ7:AJ8"/>
    <mergeCell ref="E9:I9"/>
    <mergeCell ref="J9:P9"/>
    <mergeCell ref="Q9:W9"/>
    <mergeCell ref="X9:AD9"/>
    <mergeCell ref="AE9:AI9"/>
    <mergeCell ref="AJ9:AJ12"/>
    <mergeCell ref="E10:I10"/>
    <mergeCell ref="J10:P10"/>
    <mergeCell ref="Q10:W10"/>
    <mergeCell ref="E7:E8"/>
    <mergeCell ref="F7:F8"/>
    <mergeCell ref="G7:G8"/>
    <mergeCell ref="AE7:AE8"/>
    <mergeCell ref="AF7:AF8"/>
    <mergeCell ref="Z7:Z8"/>
    <mergeCell ref="AA7:AA8"/>
    <mergeCell ref="AB7:AB8"/>
    <mergeCell ref="AC7:AC8"/>
    <mergeCell ref="AD7:AD8"/>
    <mergeCell ref="AD20:AD21"/>
    <mergeCell ref="AE20:AE21"/>
    <mergeCell ref="AJ20:AJ21"/>
    <mergeCell ref="E22:F22"/>
    <mergeCell ref="G22:M22"/>
    <mergeCell ref="N22:T22"/>
    <mergeCell ref="U22:AA22"/>
    <mergeCell ref="AB22:AF22"/>
    <mergeCell ref="AG14:AI15"/>
    <mergeCell ref="AJ14:AJ15"/>
    <mergeCell ref="AG16:AI25"/>
    <mergeCell ref="AK16:AK17"/>
    <mergeCell ref="AL16:AL17"/>
    <mergeCell ref="AC18:AC19"/>
    <mergeCell ref="AD18:AD19"/>
    <mergeCell ref="AE18:AE19"/>
    <mergeCell ref="AJ18:AJ19"/>
    <mergeCell ref="AC20:AC21"/>
    <mergeCell ref="J20:J21"/>
    <mergeCell ref="K20:K21"/>
    <mergeCell ref="L20:L21"/>
    <mergeCell ref="Z18:Z19"/>
    <mergeCell ref="AA18:AA19"/>
    <mergeCell ref="AB18:AB19"/>
    <mergeCell ref="AF18:AF19"/>
    <mergeCell ref="U14:AA14"/>
    <mergeCell ref="AB14:AF14"/>
    <mergeCell ref="T18:T19"/>
    <mergeCell ref="U18:U19"/>
    <mergeCell ref="V18:V19"/>
    <mergeCell ref="W18:W19"/>
    <mergeCell ref="X18:X19"/>
    <mergeCell ref="C26:C28"/>
    <mergeCell ref="D26:AL26"/>
    <mergeCell ref="D27:D28"/>
    <mergeCell ref="E27:F27"/>
    <mergeCell ref="G27:M27"/>
    <mergeCell ref="N27:T27"/>
    <mergeCell ref="U27:AA27"/>
    <mergeCell ref="AB27:AH27"/>
    <mergeCell ref="AJ27:AJ28"/>
    <mergeCell ref="E23:F23"/>
    <mergeCell ref="G23:M23"/>
    <mergeCell ref="N23:T23"/>
    <mergeCell ref="U23:AA23"/>
    <mergeCell ref="AB23:AF23"/>
    <mergeCell ref="E24:F24"/>
    <mergeCell ref="G24:M24"/>
    <mergeCell ref="N24:T24"/>
    <mergeCell ref="U24:AA24"/>
    <mergeCell ref="AB24:AF24"/>
    <mergeCell ref="AG33:AG34"/>
    <mergeCell ref="AH33:AH34"/>
    <mergeCell ref="AI33:AI34"/>
    <mergeCell ref="AJ33:AJ34"/>
    <mergeCell ref="E35:F35"/>
    <mergeCell ref="G35:M35"/>
    <mergeCell ref="N35:T35"/>
    <mergeCell ref="U35:AA35"/>
    <mergeCell ref="AB35:AH35"/>
    <mergeCell ref="AJ35:AJ38"/>
    <mergeCell ref="AK29:AK30"/>
    <mergeCell ref="AL29:AL30"/>
    <mergeCell ref="AG31:AG32"/>
    <mergeCell ref="AH31:AH32"/>
    <mergeCell ref="AI31:AI32"/>
    <mergeCell ref="AJ31:AJ32"/>
    <mergeCell ref="AK25:AL25"/>
    <mergeCell ref="E36:F36"/>
    <mergeCell ref="G36:M36"/>
    <mergeCell ref="AE33:AE34"/>
    <mergeCell ref="AF33:AF34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U33:U34"/>
    <mergeCell ref="V33:V34"/>
    <mergeCell ref="W33:W34"/>
    <mergeCell ref="AK42:AK43"/>
    <mergeCell ref="AL42:AL43"/>
    <mergeCell ref="AE44:AE45"/>
    <mergeCell ref="AG44:AG45"/>
    <mergeCell ref="AH44:AH45"/>
    <mergeCell ref="AK38:AL38"/>
    <mergeCell ref="C39:C41"/>
    <mergeCell ref="D39:AL39"/>
    <mergeCell ref="D40:D41"/>
    <mergeCell ref="E40:J40"/>
    <mergeCell ref="K40:Q40"/>
    <mergeCell ref="R40:X40"/>
    <mergeCell ref="Y40:AE40"/>
    <mergeCell ref="AF40:AH40"/>
    <mergeCell ref="N36:T36"/>
    <mergeCell ref="U36:AA36"/>
    <mergeCell ref="AB36:AH36"/>
    <mergeCell ref="E37:F37"/>
    <mergeCell ref="G37:M37"/>
    <mergeCell ref="N37:T37"/>
    <mergeCell ref="U37:AA37"/>
    <mergeCell ref="AB37:AH37"/>
    <mergeCell ref="G44:G45"/>
    <mergeCell ref="Z44:Z45"/>
    <mergeCell ref="AA44:AA45"/>
    <mergeCell ref="AB44:AB45"/>
    <mergeCell ref="AC44:AC45"/>
    <mergeCell ref="AD44:AD45"/>
    <mergeCell ref="AF44:AF45"/>
    <mergeCell ref="T44:T45"/>
    <mergeCell ref="U44:U45"/>
    <mergeCell ref="V44:V45"/>
    <mergeCell ref="AJ44:AJ45"/>
    <mergeCell ref="AE46:AE47"/>
    <mergeCell ref="AG46:AG47"/>
    <mergeCell ref="AH46:AH47"/>
    <mergeCell ref="AJ46:AJ47"/>
    <mergeCell ref="E48:J48"/>
    <mergeCell ref="K48:Q48"/>
    <mergeCell ref="R48:X48"/>
    <mergeCell ref="Y48:AE48"/>
    <mergeCell ref="AF48:AH48"/>
    <mergeCell ref="AI40:AI41"/>
    <mergeCell ref="AJ40:AJ41"/>
    <mergeCell ref="AI42:AI51"/>
    <mergeCell ref="AG59:AG60"/>
    <mergeCell ref="AH59:AH60"/>
    <mergeCell ref="AI59:AI60"/>
    <mergeCell ref="AJ59:AJ60"/>
    <mergeCell ref="L59:L60"/>
    <mergeCell ref="G57:G58"/>
    <mergeCell ref="H57:H58"/>
    <mergeCell ref="AF46:AF47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E61:H61"/>
    <mergeCell ref="I61:O61"/>
    <mergeCell ref="P61:V61"/>
    <mergeCell ref="W61:AC61"/>
    <mergeCell ref="AD61:AI61"/>
    <mergeCell ref="AJ61:AJ64"/>
    <mergeCell ref="AK55:AK56"/>
    <mergeCell ref="AL55:AL56"/>
    <mergeCell ref="AG57:AG58"/>
    <mergeCell ref="AH57:AH58"/>
    <mergeCell ref="AI57:AI58"/>
    <mergeCell ref="AJ57:AJ58"/>
    <mergeCell ref="AF50:AH50"/>
    <mergeCell ref="AK51:AL51"/>
    <mergeCell ref="D52:AL52"/>
    <mergeCell ref="D53:D54"/>
    <mergeCell ref="E53:H53"/>
    <mergeCell ref="I53:O53"/>
    <mergeCell ref="P53:V53"/>
    <mergeCell ref="W53:AC53"/>
    <mergeCell ref="AD53:AI53"/>
    <mergeCell ref="AJ53:AJ54"/>
    <mergeCell ref="AJ48:AJ51"/>
    <mergeCell ref="E49:J49"/>
    <mergeCell ref="K49:Q49"/>
    <mergeCell ref="R49:X49"/>
    <mergeCell ref="Y49:AE49"/>
    <mergeCell ref="AF49:AH49"/>
    <mergeCell ref="AK64:AL64"/>
    <mergeCell ref="Y50:AE50"/>
    <mergeCell ref="C65:AL65"/>
    <mergeCell ref="D66:D67"/>
    <mergeCell ref="F66:L66"/>
    <mergeCell ref="M66:S66"/>
    <mergeCell ref="T66:Z66"/>
    <mergeCell ref="AA66:AG66"/>
    <mergeCell ref="AI66:AI67"/>
    <mergeCell ref="AJ66:AJ67"/>
    <mergeCell ref="P62:V62"/>
    <mergeCell ref="W62:AC62"/>
    <mergeCell ref="AD62:AI62"/>
    <mergeCell ref="E63:H63"/>
    <mergeCell ref="I63:O63"/>
    <mergeCell ref="P63:V63"/>
    <mergeCell ref="W63:AC63"/>
    <mergeCell ref="AD63:AI63"/>
    <mergeCell ref="M76:S76"/>
    <mergeCell ref="T76:Z76"/>
    <mergeCell ref="AA76:AG76"/>
    <mergeCell ref="H72:H73"/>
    <mergeCell ref="I72:I73"/>
    <mergeCell ref="J72:J73"/>
    <mergeCell ref="K72:K73"/>
    <mergeCell ref="L72:L73"/>
    <mergeCell ref="C72:C73"/>
    <mergeCell ref="D72:D73"/>
    <mergeCell ref="E72:E73"/>
    <mergeCell ref="F72:F73"/>
    <mergeCell ref="Z70:Z71"/>
    <mergeCell ref="AA70:AA71"/>
    <mergeCell ref="AB70:AB71"/>
    <mergeCell ref="AC70:AC71"/>
    <mergeCell ref="C78:AL78"/>
    <mergeCell ref="D79:D80"/>
    <mergeCell ref="E79:J79"/>
    <mergeCell ref="K79:Q79"/>
    <mergeCell ref="R79:X79"/>
    <mergeCell ref="Y79:AE79"/>
    <mergeCell ref="AF79:AI79"/>
    <mergeCell ref="AJ72:AJ73"/>
    <mergeCell ref="F74:L74"/>
    <mergeCell ref="M74:S74"/>
    <mergeCell ref="T74:Z74"/>
    <mergeCell ref="AA74:AG74"/>
    <mergeCell ref="AJ74:AJ77"/>
    <mergeCell ref="F75:L75"/>
    <mergeCell ref="M75:S75"/>
    <mergeCell ref="T75:Z75"/>
    <mergeCell ref="AA75:AG75"/>
    <mergeCell ref="AI68:AI77"/>
    <mergeCell ref="AK68:AK69"/>
    <mergeCell ref="AL68:AL69"/>
    <mergeCell ref="AE70:AE71"/>
    <mergeCell ref="AG70:AG71"/>
    <mergeCell ref="AH70:AH71"/>
    <mergeCell ref="AJ70:AJ71"/>
    <mergeCell ref="AE72:AE73"/>
    <mergeCell ref="AG72:AG73"/>
    <mergeCell ref="AH72:AH73"/>
    <mergeCell ref="R72:R73"/>
    <mergeCell ref="G72:G73"/>
    <mergeCell ref="AD70:AD71"/>
    <mergeCell ref="AF70:AF71"/>
    <mergeCell ref="T70:T71"/>
    <mergeCell ref="AG85:AG86"/>
    <mergeCell ref="AH85:AH86"/>
    <mergeCell ref="AI85:AI86"/>
    <mergeCell ref="AJ85:AJ86"/>
    <mergeCell ref="E87:J87"/>
    <mergeCell ref="K87:Q87"/>
    <mergeCell ref="R87:X87"/>
    <mergeCell ref="Y87:AE87"/>
    <mergeCell ref="AF87:AI87"/>
    <mergeCell ref="AJ87:AJ90"/>
    <mergeCell ref="AJ79:AJ80"/>
    <mergeCell ref="AK81:AK82"/>
    <mergeCell ref="AL81:AL82"/>
    <mergeCell ref="AG83:AG84"/>
    <mergeCell ref="AH83:AH84"/>
    <mergeCell ref="AI83:AI84"/>
    <mergeCell ref="AJ83:AJ84"/>
    <mergeCell ref="AB85:AB86"/>
    <mergeCell ref="AC85:AC86"/>
    <mergeCell ref="AD85:AD86"/>
    <mergeCell ref="AE85:AE86"/>
    <mergeCell ref="AF85:AF86"/>
    <mergeCell ref="V85:V86"/>
    <mergeCell ref="W85:W86"/>
    <mergeCell ref="X85:X86"/>
    <mergeCell ref="Y85:Y86"/>
    <mergeCell ref="Z85:Z86"/>
    <mergeCell ref="AA85:AA86"/>
    <mergeCell ref="P85:P86"/>
    <mergeCell ref="Q85:Q86"/>
    <mergeCell ref="R85:R86"/>
    <mergeCell ref="S85:S86"/>
    <mergeCell ref="AK94:AK95"/>
    <mergeCell ref="AL94:AL95"/>
    <mergeCell ref="AG96:AG97"/>
    <mergeCell ref="AH96:AH97"/>
    <mergeCell ref="AI96:AI97"/>
    <mergeCell ref="AJ96:AJ97"/>
    <mergeCell ref="AK90:AL90"/>
    <mergeCell ref="C91:AL91"/>
    <mergeCell ref="D92:D93"/>
    <mergeCell ref="E92:G92"/>
    <mergeCell ref="H92:N92"/>
    <mergeCell ref="O92:U92"/>
    <mergeCell ref="V92:AB92"/>
    <mergeCell ref="AC92:AI92"/>
    <mergeCell ref="AJ92:AJ93"/>
    <mergeCell ref="E88:J88"/>
    <mergeCell ref="K88:Q88"/>
    <mergeCell ref="R88:X88"/>
    <mergeCell ref="Y88:AE88"/>
    <mergeCell ref="AF88:AI88"/>
    <mergeCell ref="E89:J89"/>
    <mergeCell ref="K89:Q89"/>
    <mergeCell ref="R89:X89"/>
    <mergeCell ref="Y89:AE89"/>
    <mergeCell ref="AF89:AI89"/>
    <mergeCell ref="G96:G97"/>
    <mergeCell ref="H96:H97"/>
    <mergeCell ref="O101:U101"/>
    <mergeCell ref="V101:AB101"/>
    <mergeCell ref="AC101:AI101"/>
    <mergeCell ref="E102:G102"/>
    <mergeCell ref="H102:N102"/>
    <mergeCell ref="O102:U102"/>
    <mergeCell ref="V102:AB102"/>
    <mergeCell ref="AC102:AI102"/>
    <mergeCell ref="AG98:AG99"/>
    <mergeCell ref="AH98:AH99"/>
    <mergeCell ref="AI98:AI99"/>
    <mergeCell ref="AJ98:AJ99"/>
    <mergeCell ref="E100:G100"/>
    <mergeCell ref="H100:N100"/>
    <mergeCell ref="O100:U100"/>
    <mergeCell ref="V100:AB100"/>
    <mergeCell ref="AC100:AI100"/>
    <mergeCell ref="AJ100:AJ103"/>
    <mergeCell ref="L98:L99"/>
    <mergeCell ref="AK107:AK108"/>
    <mergeCell ref="AL107:AL108"/>
    <mergeCell ref="AE109:AE110"/>
    <mergeCell ref="AG109:AG110"/>
    <mergeCell ref="AH109:AH110"/>
    <mergeCell ref="AJ109:AJ110"/>
    <mergeCell ref="AE111:AE112"/>
    <mergeCell ref="AG111:AG112"/>
    <mergeCell ref="AH111:AH112"/>
    <mergeCell ref="AK103:AL103"/>
    <mergeCell ref="C104:AL104"/>
    <mergeCell ref="D105:D106"/>
    <mergeCell ref="E105:K105"/>
    <mergeCell ref="L105:R105"/>
    <mergeCell ref="S105:Y105"/>
    <mergeCell ref="Z105:AF105"/>
    <mergeCell ref="AG105:AH105"/>
    <mergeCell ref="AI105:AI106"/>
    <mergeCell ref="AJ105:AJ106"/>
    <mergeCell ref="C111:C112"/>
    <mergeCell ref="D111:D112"/>
    <mergeCell ref="E111:E112"/>
    <mergeCell ref="F111:F112"/>
    <mergeCell ref="Z109:Z110"/>
    <mergeCell ref="AA109:AA110"/>
    <mergeCell ref="AB109:AB110"/>
    <mergeCell ref="AC109:AC110"/>
    <mergeCell ref="AD109:AD110"/>
    <mergeCell ref="AF109:AF110"/>
    <mergeCell ref="T109:T110"/>
    <mergeCell ref="U109:U110"/>
    <mergeCell ref="V109:V110"/>
    <mergeCell ref="AG114:AH114"/>
    <mergeCell ref="E115:K115"/>
    <mergeCell ref="L115:R115"/>
    <mergeCell ref="S115:Y115"/>
    <mergeCell ref="Z115:AF115"/>
    <mergeCell ref="AG115:AH115"/>
    <mergeCell ref="AJ111:AJ112"/>
    <mergeCell ref="E113:K113"/>
    <mergeCell ref="L113:R113"/>
    <mergeCell ref="S113:Y113"/>
    <mergeCell ref="Z113:AF113"/>
    <mergeCell ref="AG113:AH113"/>
    <mergeCell ref="AJ113:AJ116"/>
    <mergeCell ref="E114:K114"/>
    <mergeCell ref="L114:R114"/>
    <mergeCell ref="S114:Y114"/>
    <mergeCell ref="AI107:AI116"/>
    <mergeCell ref="W109:W110"/>
    <mergeCell ref="X109:X110"/>
    <mergeCell ref="Y109:Y110"/>
    <mergeCell ref="N109:N110"/>
    <mergeCell ref="O109:O110"/>
    <mergeCell ref="P109:P110"/>
    <mergeCell ref="Q109:Q110"/>
    <mergeCell ref="R109:R110"/>
    <mergeCell ref="S109:S110"/>
    <mergeCell ref="H109:H110"/>
    <mergeCell ref="I109:I110"/>
    <mergeCell ref="J109:J110"/>
    <mergeCell ref="K109:K110"/>
    <mergeCell ref="L109:L110"/>
    <mergeCell ref="M109:M110"/>
    <mergeCell ref="AG124:AG125"/>
    <mergeCell ref="AH124:AH125"/>
    <mergeCell ref="AI124:AI125"/>
    <mergeCell ref="AJ124:AJ125"/>
    <mergeCell ref="E126:I126"/>
    <mergeCell ref="J126:P126"/>
    <mergeCell ref="Q126:W126"/>
    <mergeCell ref="X126:AD126"/>
    <mergeCell ref="AE126:AI126"/>
    <mergeCell ref="AJ126:AJ129"/>
    <mergeCell ref="AK120:AK121"/>
    <mergeCell ref="AL120:AL121"/>
    <mergeCell ref="AG122:AG123"/>
    <mergeCell ref="AH122:AH123"/>
    <mergeCell ref="AI122:AI123"/>
    <mergeCell ref="AJ122:AJ123"/>
    <mergeCell ref="AK116:AL116"/>
    <mergeCell ref="C117:AL117"/>
    <mergeCell ref="D118:D119"/>
    <mergeCell ref="E118:I118"/>
    <mergeCell ref="J118:P118"/>
    <mergeCell ref="Q118:W118"/>
    <mergeCell ref="X118:AD118"/>
    <mergeCell ref="AE118:AI118"/>
    <mergeCell ref="AJ118:AJ119"/>
    <mergeCell ref="C124:C125"/>
    <mergeCell ref="D124:D125"/>
    <mergeCell ref="AA122:AA123"/>
    <mergeCell ref="AB122:AB123"/>
    <mergeCell ref="AC122:AC123"/>
    <mergeCell ref="AD122:AD123"/>
    <mergeCell ref="AE122:AE123"/>
    <mergeCell ref="AK129:AL129"/>
    <mergeCell ref="C130:AL130"/>
    <mergeCell ref="D131:D132"/>
    <mergeCell ref="E131:F131"/>
    <mergeCell ref="G131:M131"/>
    <mergeCell ref="N131:T131"/>
    <mergeCell ref="U131:AA131"/>
    <mergeCell ref="AB131:AH131"/>
    <mergeCell ref="AI131:AI132"/>
    <mergeCell ref="AJ131:AJ132"/>
    <mergeCell ref="Q127:W127"/>
    <mergeCell ref="X127:AD127"/>
    <mergeCell ref="AE127:AI127"/>
    <mergeCell ref="E128:I128"/>
    <mergeCell ref="J128:P128"/>
    <mergeCell ref="Q128:W128"/>
    <mergeCell ref="X128:AD128"/>
    <mergeCell ref="AE128:AI128"/>
    <mergeCell ref="AJ144:AJ145"/>
    <mergeCell ref="AK146:AK147"/>
    <mergeCell ref="AL146:AL147"/>
    <mergeCell ref="G141:M141"/>
    <mergeCell ref="N141:T141"/>
    <mergeCell ref="U141:AA141"/>
    <mergeCell ref="AB141:AH141"/>
    <mergeCell ref="AK142:AL142"/>
    <mergeCell ref="C143:AL143"/>
    <mergeCell ref="AJ137:AJ138"/>
    <mergeCell ref="E139:F139"/>
    <mergeCell ref="G139:M139"/>
    <mergeCell ref="N139:T139"/>
    <mergeCell ref="U139:AA139"/>
    <mergeCell ref="AB139:AH139"/>
    <mergeCell ref="AJ139:AJ142"/>
    <mergeCell ref="E140:F140"/>
    <mergeCell ref="G140:M140"/>
    <mergeCell ref="N140:T140"/>
    <mergeCell ref="AI133:AI142"/>
    <mergeCell ref="AK133:AK134"/>
    <mergeCell ref="AL133:AL134"/>
    <mergeCell ref="AE135:AE136"/>
    <mergeCell ref="AG135:AG136"/>
    <mergeCell ref="AH135:AH136"/>
    <mergeCell ref="AJ135:AJ136"/>
    <mergeCell ref="AE137:AE138"/>
    <mergeCell ref="AG137:AG138"/>
    <mergeCell ref="AH137:AH138"/>
    <mergeCell ref="D144:D145"/>
    <mergeCell ref="E144:K144"/>
    <mergeCell ref="L144:R144"/>
    <mergeCell ref="D156:AI156"/>
    <mergeCell ref="AK156:AL156"/>
    <mergeCell ref="A49:B50"/>
    <mergeCell ref="A51:B52"/>
    <mergeCell ref="A53:B54"/>
    <mergeCell ref="AG153:AI153"/>
    <mergeCell ref="E154:K154"/>
    <mergeCell ref="L154:R154"/>
    <mergeCell ref="S154:Y154"/>
    <mergeCell ref="Z154:AF154"/>
    <mergeCell ref="AG154:AI154"/>
    <mergeCell ref="E152:K152"/>
    <mergeCell ref="L152:R152"/>
    <mergeCell ref="S152:Y152"/>
    <mergeCell ref="Z152:AF152"/>
    <mergeCell ref="AG152:AI152"/>
    <mergeCell ref="AJ152:AJ156"/>
    <mergeCell ref="E153:K153"/>
    <mergeCell ref="L153:R153"/>
    <mergeCell ref="S153:Y153"/>
    <mergeCell ref="Z153:AF153"/>
    <mergeCell ref="AG148:AG149"/>
    <mergeCell ref="AH148:AH149"/>
    <mergeCell ref="AI148:AI149"/>
    <mergeCell ref="AJ148:AJ149"/>
    <mergeCell ref="AG150:AG151"/>
    <mergeCell ref="AH150:AH151"/>
    <mergeCell ref="AI150:AI151"/>
    <mergeCell ref="AJ150:AJ151"/>
    <mergeCell ref="S144:Y144"/>
    <mergeCell ref="Z144:AF144"/>
    <mergeCell ref="AG144:AI144"/>
  </mergeCells>
  <dataValidations count="2">
    <dataValidation type="whole" operator="lessThan" allowBlank="1" showInputMessage="1" showErrorMessage="1" sqref="AL9 AL22 AL35:AL37 AL48:AL50 AL61:AL63 AL74:AL75 AL87:AL89 AL100:AL102 AL113:AL115 AL126:AL128 AL139:AL141 AL152:AL153" xr:uid="{E3817507-4913-4027-A0E4-3AE16F3AC823}">
      <formula1>0</formula1>
    </dataValidation>
    <dataValidation type="whole" operator="greaterThan" allowBlank="1" showInputMessage="1" showErrorMessage="1" sqref="AN9:AN16" xr:uid="{39E8ADB2-C543-417F-B0F4-A0372C8BFFDE}">
      <formula1>0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C19" sqref="AC19:AC20"/>
    </sheetView>
  </sheetViews>
  <sheetFormatPr baseColWidth="10" defaultRowHeight="12.75" x14ac:dyDescent="0.2"/>
  <cols>
    <col min="1" max="1" width="2" style="29" bestFit="1" customWidth="1"/>
    <col min="2" max="2" width="17.28515625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39" ht="8.4499999999999993" customHeight="1" x14ac:dyDescent="0.2">
      <c r="A1" s="8"/>
      <c r="B1" s="372" t="s">
        <v>0</v>
      </c>
      <c r="C1" s="373" t="s">
        <v>1</v>
      </c>
      <c r="D1" s="374"/>
      <c r="E1" s="374"/>
      <c r="F1" s="374"/>
      <c r="G1" s="375"/>
      <c r="H1" s="373" t="s">
        <v>2</v>
      </c>
      <c r="I1" s="374"/>
      <c r="J1" s="374"/>
      <c r="K1" s="374"/>
      <c r="L1" s="374"/>
      <c r="M1" s="374"/>
      <c r="N1" s="374"/>
      <c r="O1" s="373" t="s">
        <v>3</v>
      </c>
      <c r="P1" s="374"/>
      <c r="Q1" s="374"/>
      <c r="R1" s="374"/>
      <c r="S1" s="374"/>
      <c r="T1" s="374"/>
      <c r="U1" s="374"/>
      <c r="V1" s="373" t="s">
        <v>4</v>
      </c>
      <c r="W1" s="374"/>
      <c r="X1" s="374"/>
      <c r="Y1" s="374"/>
      <c r="Z1" s="374"/>
      <c r="AA1" s="374"/>
      <c r="AB1" s="375"/>
      <c r="AC1" s="373" t="s">
        <v>12</v>
      </c>
      <c r="AD1" s="374"/>
      <c r="AE1" s="374"/>
      <c r="AF1" s="374"/>
      <c r="AG1" s="375"/>
      <c r="AH1" s="353" t="s">
        <v>5</v>
      </c>
      <c r="AI1" s="354" t="s">
        <v>7</v>
      </c>
      <c r="AJ1" s="354"/>
      <c r="AK1" s="354" t="s">
        <v>9</v>
      </c>
      <c r="AL1" s="354"/>
      <c r="AM1" s="370"/>
    </row>
    <row r="2" spans="1:39" ht="8.4499999999999993" customHeight="1" thickBot="1" x14ac:dyDescent="0.25">
      <c r="A2" s="36"/>
      <c r="B2" s="372"/>
      <c r="C2" s="5">
        <v>1</v>
      </c>
      <c r="D2" s="6">
        <v>2</v>
      </c>
      <c r="E2" s="6">
        <v>3</v>
      </c>
      <c r="F2" s="6">
        <v>4</v>
      </c>
      <c r="G2" s="11">
        <v>5</v>
      </c>
      <c r="H2" s="32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4">
        <v>12</v>
      </c>
      <c r="O2" s="32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4">
        <v>19</v>
      </c>
      <c r="V2" s="32">
        <v>20</v>
      </c>
      <c r="W2" s="33">
        <v>21</v>
      </c>
      <c r="X2" s="33">
        <v>22</v>
      </c>
      <c r="Y2" s="33">
        <v>23</v>
      </c>
      <c r="Z2" s="33">
        <v>24</v>
      </c>
      <c r="AA2" s="33">
        <v>25</v>
      </c>
      <c r="AB2" s="34">
        <v>26</v>
      </c>
      <c r="AC2" s="32">
        <v>27</v>
      </c>
      <c r="AD2" s="33">
        <v>28</v>
      </c>
      <c r="AE2" s="33">
        <v>29</v>
      </c>
      <c r="AF2" s="33">
        <v>30</v>
      </c>
      <c r="AG2" s="34">
        <v>31</v>
      </c>
      <c r="AH2" s="353"/>
      <c r="AI2" s="371">
        <v>23</v>
      </c>
      <c r="AJ2" s="371"/>
      <c r="AK2" s="371">
        <v>184</v>
      </c>
      <c r="AL2" s="371"/>
      <c r="AM2" s="370"/>
    </row>
    <row r="3" spans="1:39" ht="17.100000000000001" customHeight="1" x14ac:dyDescent="0.2">
      <c r="A3" s="38">
        <v>1</v>
      </c>
      <c r="B3" s="40" t="s">
        <v>6</v>
      </c>
      <c r="C3" s="63">
        <v>8</v>
      </c>
      <c r="D3" s="64">
        <v>8</v>
      </c>
      <c r="E3" s="64">
        <v>8</v>
      </c>
      <c r="F3" s="21"/>
      <c r="G3" s="4"/>
      <c r="H3" s="19">
        <v>8</v>
      </c>
      <c r="I3" s="20">
        <v>8</v>
      </c>
      <c r="J3" s="20">
        <v>8</v>
      </c>
      <c r="K3" s="20">
        <v>8</v>
      </c>
      <c r="L3" s="20">
        <v>8</v>
      </c>
      <c r="M3" s="21"/>
      <c r="N3" s="4"/>
      <c r="O3" s="19">
        <v>8</v>
      </c>
      <c r="P3" s="20">
        <v>8</v>
      </c>
      <c r="Q3" s="20">
        <v>8</v>
      </c>
      <c r="R3" s="20">
        <v>8</v>
      </c>
      <c r="S3" s="20">
        <v>8</v>
      </c>
      <c r="T3" s="21"/>
      <c r="U3" s="4"/>
      <c r="V3" s="19"/>
      <c r="W3" s="20"/>
      <c r="X3" s="20"/>
      <c r="Y3" s="20"/>
      <c r="Z3" s="20"/>
      <c r="AA3" s="21"/>
      <c r="AB3" s="4"/>
      <c r="AC3" s="19">
        <v>5</v>
      </c>
      <c r="AD3" s="20">
        <v>8</v>
      </c>
      <c r="AE3" s="20">
        <v>8</v>
      </c>
      <c r="AF3" s="20">
        <v>9</v>
      </c>
      <c r="AG3" s="22">
        <v>7</v>
      </c>
      <c r="AH3" s="39">
        <v>141</v>
      </c>
      <c r="AI3" s="345" t="s">
        <v>41</v>
      </c>
      <c r="AJ3" s="346"/>
      <c r="AK3" s="347">
        <v>35</v>
      </c>
      <c r="AL3" s="348"/>
      <c r="AM3" s="1"/>
    </row>
    <row r="4" spans="1:39" ht="8.4499999999999993" customHeight="1" x14ac:dyDescent="0.2">
      <c r="A4" s="38"/>
      <c r="B4" s="23" t="s">
        <v>48</v>
      </c>
      <c r="C4" s="76" t="s">
        <v>27</v>
      </c>
      <c r="D4" s="77" t="s">
        <v>27</v>
      </c>
      <c r="E4" s="77" t="s">
        <v>28</v>
      </c>
      <c r="F4" s="26"/>
      <c r="G4" s="28"/>
      <c r="H4" s="65"/>
      <c r="I4" s="66"/>
      <c r="J4" s="66"/>
      <c r="K4" s="66"/>
      <c r="L4" s="25"/>
      <c r="M4" s="26"/>
      <c r="N4" s="28"/>
      <c r="O4" s="24"/>
      <c r="P4" s="25"/>
      <c r="Q4" s="25"/>
      <c r="R4" s="25"/>
      <c r="S4" s="25"/>
      <c r="T4" s="26"/>
      <c r="U4" s="28"/>
      <c r="V4" s="24"/>
      <c r="W4" s="25"/>
      <c r="X4" s="25"/>
      <c r="Y4" s="25"/>
      <c r="Z4" s="25"/>
      <c r="AA4" s="26"/>
      <c r="AB4" s="28"/>
      <c r="AC4" s="65"/>
      <c r="AD4" s="25"/>
      <c r="AE4" s="25"/>
      <c r="AF4" s="25"/>
      <c r="AG4" s="27"/>
      <c r="AH4" s="67"/>
      <c r="AI4" s="349" t="s">
        <v>40</v>
      </c>
      <c r="AJ4" s="350"/>
      <c r="AK4" s="351" t="s">
        <v>47</v>
      </c>
      <c r="AL4" s="352"/>
      <c r="AM4" s="1"/>
    </row>
    <row r="5" spans="1:39" ht="8.4499999999999993" customHeight="1" x14ac:dyDescent="0.2">
      <c r="A5" s="336">
        <v>2</v>
      </c>
      <c r="B5" s="203" t="s">
        <v>8</v>
      </c>
      <c r="C5" s="380"/>
      <c r="D5" s="376"/>
      <c r="E5" s="376"/>
      <c r="F5" s="376"/>
      <c r="G5" s="378"/>
      <c r="H5" s="380"/>
      <c r="I5" s="376"/>
      <c r="J5" s="376"/>
      <c r="K5" s="376"/>
      <c r="L5" s="376"/>
      <c r="M5" s="376"/>
      <c r="N5" s="378"/>
      <c r="O5" s="380"/>
      <c r="P5" s="376"/>
      <c r="Q5" s="376"/>
      <c r="R5" s="376"/>
      <c r="S5" s="376"/>
      <c r="T5" s="376"/>
      <c r="U5" s="378"/>
      <c r="V5" s="380">
        <v>3</v>
      </c>
      <c r="W5" s="376">
        <v>3</v>
      </c>
      <c r="X5" s="376">
        <v>2</v>
      </c>
      <c r="Y5" s="376">
        <v>3</v>
      </c>
      <c r="Z5" s="376">
        <v>3</v>
      </c>
      <c r="AA5" s="376"/>
      <c r="AB5" s="378"/>
      <c r="AC5" s="380">
        <v>3</v>
      </c>
      <c r="AD5" s="392"/>
      <c r="AE5" s="392"/>
      <c r="AF5" s="376"/>
      <c r="AG5" s="378"/>
      <c r="AH5" s="386">
        <v>17</v>
      </c>
      <c r="AI5" s="388" t="s">
        <v>32</v>
      </c>
      <c r="AJ5" s="389"/>
      <c r="AK5" s="382">
        <f>AH3+AH5+AH7</f>
        <v>184</v>
      </c>
      <c r="AL5" s="383"/>
      <c r="AM5" s="395"/>
    </row>
    <row r="6" spans="1:39" ht="8.4499999999999993" customHeight="1" x14ac:dyDescent="0.2">
      <c r="A6" s="336"/>
      <c r="B6" s="394"/>
      <c r="C6" s="381"/>
      <c r="D6" s="377"/>
      <c r="E6" s="377"/>
      <c r="F6" s="377"/>
      <c r="G6" s="379"/>
      <c r="H6" s="381"/>
      <c r="I6" s="377"/>
      <c r="J6" s="377"/>
      <c r="K6" s="377"/>
      <c r="L6" s="377"/>
      <c r="M6" s="377"/>
      <c r="N6" s="379"/>
      <c r="O6" s="381"/>
      <c r="P6" s="377"/>
      <c r="Q6" s="377"/>
      <c r="R6" s="377"/>
      <c r="S6" s="377"/>
      <c r="T6" s="377"/>
      <c r="U6" s="379"/>
      <c r="V6" s="381"/>
      <c r="W6" s="377"/>
      <c r="X6" s="377"/>
      <c r="Y6" s="377"/>
      <c r="Z6" s="377"/>
      <c r="AA6" s="377"/>
      <c r="AB6" s="379"/>
      <c r="AC6" s="381"/>
      <c r="AD6" s="393"/>
      <c r="AE6" s="393"/>
      <c r="AF6" s="377"/>
      <c r="AG6" s="379"/>
      <c r="AH6" s="387"/>
      <c r="AI6" s="390"/>
      <c r="AJ6" s="391"/>
      <c r="AK6" s="384"/>
      <c r="AL6" s="385"/>
      <c r="AM6" s="395"/>
    </row>
    <row r="7" spans="1:39" ht="8.4499999999999993" customHeight="1" x14ac:dyDescent="0.2">
      <c r="A7" s="336">
        <v>3</v>
      </c>
      <c r="B7" s="262" t="s">
        <v>10</v>
      </c>
      <c r="C7" s="380"/>
      <c r="D7" s="376"/>
      <c r="E7" s="376"/>
      <c r="F7" s="376"/>
      <c r="G7" s="378"/>
      <c r="H7" s="380"/>
      <c r="I7" s="376"/>
      <c r="J7" s="376"/>
      <c r="K7" s="376"/>
      <c r="L7" s="376"/>
      <c r="M7" s="376"/>
      <c r="N7" s="378"/>
      <c r="O7" s="380"/>
      <c r="P7" s="376"/>
      <c r="Q7" s="376"/>
      <c r="R7" s="376"/>
      <c r="S7" s="376"/>
      <c r="T7" s="376"/>
      <c r="U7" s="378"/>
      <c r="V7" s="380">
        <v>5</v>
      </c>
      <c r="W7" s="376">
        <v>5</v>
      </c>
      <c r="X7" s="376">
        <v>6</v>
      </c>
      <c r="Y7" s="376">
        <v>5</v>
      </c>
      <c r="Z7" s="376">
        <v>5</v>
      </c>
      <c r="AA7" s="376"/>
      <c r="AB7" s="378"/>
      <c r="AC7" s="380"/>
      <c r="AD7" s="392"/>
      <c r="AE7" s="392"/>
      <c r="AF7" s="376"/>
      <c r="AG7" s="378"/>
      <c r="AH7" s="386">
        <v>26</v>
      </c>
      <c r="AI7" s="396" t="s">
        <v>30</v>
      </c>
      <c r="AJ7" s="397"/>
      <c r="AK7" s="400" t="s">
        <v>47</v>
      </c>
      <c r="AL7" s="401"/>
    </row>
    <row r="8" spans="1:39" ht="8.4499999999999993" customHeight="1" thickBot="1" x14ac:dyDescent="0.25">
      <c r="A8" s="336"/>
      <c r="B8" s="263"/>
      <c r="C8" s="381"/>
      <c r="D8" s="377"/>
      <c r="E8" s="377"/>
      <c r="F8" s="377"/>
      <c r="G8" s="379"/>
      <c r="H8" s="381"/>
      <c r="I8" s="377"/>
      <c r="J8" s="377"/>
      <c r="K8" s="377"/>
      <c r="L8" s="377"/>
      <c r="M8" s="377"/>
      <c r="N8" s="379"/>
      <c r="O8" s="381"/>
      <c r="P8" s="377"/>
      <c r="Q8" s="377"/>
      <c r="R8" s="377"/>
      <c r="S8" s="377"/>
      <c r="T8" s="377"/>
      <c r="U8" s="379"/>
      <c r="V8" s="381"/>
      <c r="W8" s="377"/>
      <c r="X8" s="377"/>
      <c r="Y8" s="377"/>
      <c r="Z8" s="377"/>
      <c r="AA8" s="377"/>
      <c r="AB8" s="379"/>
      <c r="AC8" s="381"/>
      <c r="AD8" s="393"/>
      <c r="AE8" s="393"/>
      <c r="AF8" s="377"/>
      <c r="AG8" s="379"/>
      <c r="AH8" s="387"/>
      <c r="AI8" s="398"/>
      <c r="AJ8" s="399"/>
      <c r="AK8" s="402"/>
      <c r="AL8" s="403"/>
    </row>
    <row r="9" spans="1:39" ht="15" customHeight="1" thickBot="1" x14ac:dyDescent="0.25">
      <c r="A9" s="38">
        <v>4</v>
      </c>
      <c r="B9" s="31" t="s">
        <v>31</v>
      </c>
      <c r="C9" s="411">
        <v>24</v>
      </c>
      <c r="D9" s="412"/>
      <c r="E9" s="412"/>
      <c r="F9" s="412"/>
      <c r="G9" s="413"/>
      <c r="H9" s="411">
        <v>40</v>
      </c>
      <c r="I9" s="412"/>
      <c r="J9" s="412"/>
      <c r="K9" s="412"/>
      <c r="L9" s="412"/>
      <c r="M9" s="412"/>
      <c r="N9" s="413"/>
      <c r="O9" s="411">
        <v>40</v>
      </c>
      <c r="P9" s="412"/>
      <c r="Q9" s="412"/>
      <c r="R9" s="412"/>
      <c r="S9" s="412"/>
      <c r="T9" s="412"/>
      <c r="U9" s="413"/>
      <c r="V9" s="411">
        <v>40</v>
      </c>
      <c r="W9" s="412"/>
      <c r="X9" s="412"/>
      <c r="Y9" s="412"/>
      <c r="Z9" s="412"/>
      <c r="AA9" s="412"/>
      <c r="AB9" s="413"/>
      <c r="AC9" s="411">
        <v>40</v>
      </c>
      <c r="AD9" s="412"/>
      <c r="AE9" s="412"/>
      <c r="AF9" s="412"/>
      <c r="AG9" s="413"/>
      <c r="AH9" s="407"/>
      <c r="AI9" s="73" t="s">
        <v>45</v>
      </c>
      <c r="AJ9" s="367" t="s">
        <v>46</v>
      </c>
      <c r="AK9" s="367"/>
      <c r="AL9" s="74" t="s">
        <v>33</v>
      </c>
      <c r="AM9" s="1"/>
    </row>
    <row r="10" spans="1:39" ht="8.4499999999999993" customHeight="1" x14ac:dyDescent="0.2">
      <c r="A10" s="430">
        <v>5</v>
      </c>
      <c r="B10" s="262" t="s">
        <v>34</v>
      </c>
      <c r="C10" s="405"/>
      <c r="D10" s="405"/>
      <c r="E10" s="405"/>
      <c r="F10" s="405"/>
      <c r="G10" s="405"/>
      <c r="H10" s="405" t="s">
        <v>39</v>
      </c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8"/>
      <c r="AI10" s="354">
        <f>SUM(AK3:AL6)</f>
        <v>219</v>
      </c>
      <c r="AJ10" s="416">
        <v>184</v>
      </c>
      <c r="AK10" s="417"/>
      <c r="AL10" s="368">
        <f>AI10-AJ10</f>
        <v>35</v>
      </c>
      <c r="AM10" s="395"/>
    </row>
    <row r="11" spans="1:39" ht="8.4499999999999993" customHeight="1" thickBot="1" x14ac:dyDescent="0.25">
      <c r="A11" s="430"/>
      <c r="B11" s="404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9"/>
      <c r="AI11" s="410"/>
      <c r="AJ11" s="418"/>
      <c r="AK11" s="419"/>
      <c r="AL11" s="369"/>
      <c r="AM11" s="395"/>
    </row>
    <row r="12" spans="1:39" x14ac:dyDescent="0.2">
      <c r="A12" s="286"/>
      <c r="B12" s="426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7"/>
      <c r="AM12" s="7"/>
    </row>
    <row r="13" spans="1:39" ht="8.4499999999999993" customHeight="1" x14ac:dyDescent="0.2">
      <c r="A13" s="238"/>
      <c r="B13" s="428" t="s">
        <v>11</v>
      </c>
      <c r="C13" s="373" t="s">
        <v>12</v>
      </c>
      <c r="D13" s="375"/>
      <c r="E13" s="373" t="s">
        <v>13</v>
      </c>
      <c r="F13" s="374"/>
      <c r="G13" s="374"/>
      <c r="H13" s="374"/>
      <c r="I13" s="374"/>
      <c r="J13" s="374"/>
      <c r="K13" s="375"/>
      <c r="L13" s="373" t="s">
        <v>14</v>
      </c>
      <c r="M13" s="374"/>
      <c r="N13" s="374"/>
      <c r="O13" s="374"/>
      <c r="P13" s="374"/>
      <c r="Q13" s="374"/>
      <c r="R13" s="375"/>
      <c r="S13" s="373" t="s">
        <v>15</v>
      </c>
      <c r="T13" s="374"/>
      <c r="U13" s="374"/>
      <c r="V13" s="374"/>
      <c r="W13" s="374"/>
      <c r="X13" s="374"/>
      <c r="Y13" s="375"/>
      <c r="Z13" s="373" t="s">
        <v>16</v>
      </c>
      <c r="AA13" s="374"/>
      <c r="AB13" s="374"/>
      <c r="AC13" s="374"/>
      <c r="AD13" s="374"/>
      <c r="AE13" s="374"/>
      <c r="AF13" s="374"/>
      <c r="AG13" s="375"/>
      <c r="AH13" s="365" t="s">
        <v>5</v>
      </c>
      <c r="AI13" s="354" t="s">
        <v>17</v>
      </c>
      <c r="AJ13" s="354"/>
      <c r="AK13" s="354" t="s">
        <v>18</v>
      </c>
      <c r="AL13" s="354"/>
      <c r="AM13" s="414"/>
    </row>
    <row r="14" spans="1:39" ht="8.4499999999999993" customHeight="1" thickBot="1" x14ac:dyDescent="0.25">
      <c r="A14" s="287"/>
      <c r="B14" s="429"/>
      <c r="C14" s="5">
        <v>1</v>
      </c>
      <c r="D14" s="11">
        <v>2</v>
      </c>
      <c r="E14" s="32">
        <v>3</v>
      </c>
      <c r="F14" s="33">
        <v>4</v>
      </c>
      <c r="G14" s="33">
        <v>5</v>
      </c>
      <c r="H14" s="33">
        <v>6</v>
      </c>
      <c r="I14" s="33">
        <v>7</v>
      </c>
      <c r="J14" s="33">
        <v>8</v>
      </c>
      <c r="K14" s="34">
        <v>9</v>
      </c>
      <c r="L14" s="32">
        <v>10</v>
      </c>
      <c r="M14" s="33">
        <v>11</v>
      </c>
      <c r="N14" s="33">
        <v>12</v>
      </c>
      <c r="O14" s="33">
        <v>13</v>
      </c>
      <c r="P14" s="33">
        <v>14</v>
      </c>
      <c r="Q14" s="33">
        <v>15</v>
      </c>
      <c r="R14" s="34">
        <v>16</v>
      </c>
      <c r="S14" s="32">
        <v>17</v>
      </c>
      <c r="T14" s="33">
        <v>18</v>
      </c>
      <c r="U14" s="33">
        <v>19</v>
      </c>
      <c r="V14" s="33">
        <v>20</v>
      </c>
      <c r="W14" s="33">
        <v>21</v>
      </c>
      <c r="X14" s="33">
        <v>22</v>
      </c>
      <c r="Y14" s="34">
        <v>23</v>
      </c>
      <c r="Z14" s="32">
        <v>24</v>
      </c>
      <c r="AA14" s="33">
        <v>25</v>
      </c>
      <c r="AB14" s="33">
        <v>26</v>
      </c>
      <c r="AC14" s="33">
        <v>27</v>
      </c>
      <c r="AD14" s="33">
        <v>28</v>
      </c>
      <c r="AE14" s="33">
        <v>29</v>
      </c>
      <c r="AF14" s="14"/>
      <c r="AG14" s="15"/>
      <c r="AH14" s="366"/>
      <c r="AI14" s="371">
        <v>20</v>
      </c>
      <c r="AJ14" s="371"/>
      <c r="AK14" s="371">
        <v>160</v>
      </c>
      <c r="AL14" s="371"/>
      <c r="AM14" s="415"/>
    </row>
    <row r="15" spans="1:39" ht="17.100000000000001" customHeight="1" x14ac:dyDescent="0.2">
      <c r="A15" s="38">
        <v>1</v>
      </c>
      <c r="B15" s="40" t="s">
        <v>6</v>
      </c>
      <c r="C15" s="57"/>
      <c r="D15" s="4"/>
      <c r="E15" s="42">
        <v>9</v>
      </c>
      <c r="F15" s="42">
        <v>9</v>
      </c>
      <c r="G15" s="42">
        <v>8</v>
      </c>
      <c r="H15" s="20">
        <v>8</v>
      </c>
      <c r="I15" s="20">
        <v>8</v>
      </c>
      <c r="J15" s="21"/>
      <c r="K15" s="47"/>
      <c r="L15" s="19">
        <v>8</v>
      </c>
      <c r="M15" s="42">
        <v>8</v>
      </c>
      <c r="N15" s="42">
        <v>9</v>
      </c>
      <c r="O15" s="20">
        <v>7</v>
      </c>
      <c r="P15" s="20">
        <v>8</v>
      </c>
      <c r="Q15" s="21"/>
      <c r="R15" s="47"/>
      <c r="S15" s="19">
        <v>9</v>
      </c>
      <c r="T15" s="42">
        <v>9</v>
      </c>
      <c r="U15" s="42">
        <v>9</v>
      </c>
      <c r="V15" s="20">
        <v>8</v>
      </c>
      <c r="W15" s="20">
        <v>8</v>
      </c>
      <c r="X15" s="21"/>
      <c r="Y15" s="47"/>
      <c r="Z15" s="19">
        <v>9</v>
      </c>
      <c r="AA15" s="42">
        <v>6</v>
      </c>
      <c r="AB15" s="42">
        <v>9</v>
      </c>
      <c r="AC15" s="20">
        <v>8</v>
      </c>
      <c r="AD15" s="20">
        <v>8</v>
      </c>
      <c r="AE15" s="21"/>
      <c r="AF15" s="47"/>
      <c r="AG15" s="12"/>
      <c r="AH15" s="16">
        <f>SUM(E15:AD15)</f>
        <v>165</v>
      </c>
      <c r="AI15" s="337" t="s">
        <v>41</v>
      </c>
      <c r="AJ15" s="338"/>
      <c r="AK15" s="339">
        <v>35</v>
      </c>
      <c r="AL15" s="340"/>
      <c r="AM15" s="44"/>
    </row>
    <row r="16" spans="1:39" ht="8.25" customHeight="1" x14ac:dyDescent="0.2">
      <c r="A16" s="46"/>
      <c r="B16" s="49" t="s">
        <v>48</v>
      </c>
      <c r="C16" s="58"/>
      <c r="D16" s="51"/>
      <c r="E16" s="68"/>
      <c r="F16" s="68"/>
      <c r="G16" s="52"/>
      <c r="H16" s="53"/>
      <c r="I16" s="53"/>
      <c r="J16" s="59"/>
      <c r="K16" s="54"/>
      <c r="L16" s="50"/>
      <c r="M16" s="52"/>
      <c r="N16" s="52"/>
      <c r="O16" s="53"/>
      <c r="P16" s="53"/>
      <c r="Q16" s="59"/>
      <c r="R16" s="54"/>
      <c r="S16" s="50"/>
      <c r="T16" s="52"/>
      <c r="U16" s="52"/>
      <c r="V16" s="53"/>
      <c r="W16" s="53"/>
      <c r="X16" s="59"/>
      <c r="Y16" s="54"/>
      <c r="Z16" s="50"/>
      <c r="AA16" s="52"/>
      <c r="AB16" s="52"/>
      <c r="AC16" s="53"/>
      <c r="AD16" s="53"/>
      <c r="AE16" s="59"/>
      <c r="AF16" s="13"/>
      <c r="AG16" s="17"/>
      <c r="AH16" s="75"/>
      <c r="AI16" s="341" t="s">
        <v>40</v>
      </c>
      <c r="AJ16" s="342"/>
      <c r="AK16" s="343" t="s">
        <v>47</v>
      </c>
      <c r="AL16" s="344"/>
      <c r="AM16" s="35"/>
    </row>
    <row r="17" spans="1:39" ht="8.4499999999999993" customHeight="1" x14ac:dyDescent="0.2">
      <c r="A17" s="328">
        <v>2</v>
      </c>
      <c r="B17" s="420" t="s">
        <v>8</v>
      </c>
      <c r="C17" s="381"/>
      <c r="D17" s="379"/>
      <c r="E17" s="381"/>
      <c r="F17" s="377"/>
      <c r="G17" s="377"/>
      <c r="H17" s="377"/>
      <c r="I17" s="377"/>
      <c r="J17" s="377"/>
      <c r="K17" s="379"/>
      <c r="L17" s="381"/>
      <c r="M17" s="377"/>
      <c r="N17" s="377"/>
      <c r="O17" s="377"/>
      <c r="P17" s="377"/>
      <c r="Q17" s="377"/>
      <c r="R17" s="379"/>
      <c r="S17" s="381"/>
      <c r="T17" s="377"/>
      <c r="U17" s="377"/>
      <c r="V17" s="377"/>
      <c r="W17" s="377"/>
      <c r="X17" s="377"/>
      <c r="Y17" s="379"/>
      <c r="Z17" s="381"/>
      <c r="AA17" s="377"/>
      <c r="AB17" s="377"/>
      <c r="AC17" s="377"/>
      <c r="AD17" s="377"/>
      <c r="AE17" s="377"/>
      <c r="AF17" s="13"/>
      <c r="AG17" s="17"/>
      <c r="AH17" s="355" t="s">
        <v>47</v>
      </c>
      <c r="AI17" s="433" t="s">
        <v>36</v>
      </c>
      <c r="AJ17" s="434"/>
      <c r="AK17" s="437">
        <v>165</v>
      </c>
      <c r="AL17" s="438"/>
      <c r="AM17" s="370"/>
    </row>
    <row r="18" spans="1:39" ht="8.4499999999999993" customHeight="1" x14ac:dyDescent="0.2">
      <c r="A18" s="329"/>
      <c r="B18" s="421"/>
      <c r="C18" s="422"/>
      <c r="D18" s="423"/>
      <c r="E18" s="424"/>
      <c r="F18" s="425"/>
      <c r="G18" s="425"/>
      <c r="H18" s="425"/>
      <c r="I18" s="425"/>
      <c r="J18" s="425"/>
      <c r="K18" s="423"/>
      <c r="L18" s="424"/>
      <c r="M18" s="425"/>
      <c r="N18" s="425"/>
      <c r="O18" s="425"/>
      <c r="P18" s="425"/>
      <c r="Q18" s="425"/>
      <c r="R18" s="423"/>
      <c r="S18" s="424"/>
      <c r="T18" s="425"/>
      <c r="U18" s="425"/>
      <c r="V18" s="425"/>
      <c r="W18" s="425"/>
      <c r="X18" s="425"/>
      <c r="Y18" s="423"/>
      <c r="Z18" s="424"/>
      <c r="AA18" s="425"/>
      <c r="AB18" s="425"/>
      <c r="AC18" s="425"/>
      <c r="AD18" s="425"/>
      <c r="AE18" s="432"/>
      <c r="AF18" s="55"/>
      <c r="AG18" s="17"/>
      <c r="AH18" s="356"/>
      <c r="AI18" s="435"/>
      <c r="AJ18" s="436"/>
      <c r="AK18" s="439"/>
      <c r="AL18" s="440"/>
      <c r="AM18" s="370"/>
    </row>
    <row r="19" spans="1:39" ht="8.4499999999999993" customHeight="1" x14ac:dyDescent="0.2">
      <c r="A19" s="328">
        <v>3</v>
      </c>
      <c r="B19" s="420" t="s">
        <v>10</v>
      </c>
      <c r="C19" s="381"/>
      <c r="D19" s="379"/>
      <c r="E19" s="381"/>
      <c r="F19" s="377"/>
      <c r="G19" s="377"/>
      <c r="H19" s="377"/>
      <c r="I19" s="377"/>
      <c r="J19" s="377"/>
      <c r="K19" s="379"/>
      <c r="L19" s="381"/>
      <c r="M19" s="377"/>
      <c r="N19" s="377"/>
      <c r="O19" s="377"/>
      <c r="P19" s="377"/>
      <c r="Q19" s="377"/>
      <c r="R19" s="379"/>
      <c r="S19" s="381"/>
      <c r="T19" s="377"/>
      <c r="U19" s="377"/>
      <c r="V19" s="377"/>
      <c r="W19" s="377"/>
      <c r="X19" s="377"/>
      <c r="Y19" s="379"/>
      <c r="Z19" s="381"/>
      <c r="AA19" s="377"/>
      <c r="AB19" s="377"/>
      <c r="AC19" s="377"/>
      <c r="AD19" s="393"/>
      <c r="AE19" s="393"/>
      <c r="AF19" s="13"/>
      <c r="AG19" s="17"/>
      <c r="AH19" s="355" t="s">
        <v>47</v>
      </c>
      <c r="AI19" s="357" t="s">
        <v>30</v>
      </c>
      <c r="AJ19" s="358"/>
      <c r="AK19" s="361">
        <v>20</v>
      </c>
      <c r="AL19" s="362"/>
      <c r="AM19" s="370"/>
    </row>
    <row r="20" spans="1:39" ht="8.4499999999999993" customHeight="1" thickBot="1" x14ac:dyDescent="0.25">
      <c r="A20" s="329"/>
      <c r="B20" s="421"/>
      <c r="C20" s="422"/>
      <c r="D20" s="431"/>
      <c r="E20" s="422"/>
      <c r="F20" s="432"/>
      <c r="G20" s="432"/>
      <c r="H20" s="432"/>
      <c r="I20" s="432"/>
      <c r="J20" s="432"/>
      <c r="K20" s="431"/>
      <c r="L20" s="422"/>
      <c r="M20" s="432"/>
      <c r="N20" s="432"/>
      <c r="O20" s="432"/>
      <c r="P20" s="432"/>
      <c r="Q20" s="432"/>
      <c r="R20" s="431"/>
      <c r="S20" s="422"/>
      <c r="T20" s="432"/>
      <c r="U20" s="432"/>
      <c r="V20" s="432"/>
      <c r="W20" s="432"/>
      <c r="X20" s="432"/>
      <c r="Y20" s="431"/>
      <c r="Z20" s="422"/>
      <c r="AA20" s="432"/>
      <c r="AB20" s="432"/>
      <c r="AC20" s="432"/>
      <c r="AD20" s="442"/>
      <c r="AE20" s="442"/>
      <c r="AF20" s="55"/>
      <c r="AG20" s="17"/>
      <c r="AH20" s="356"/>
      <c r="AI20" s="359"/>
      <c r="AJ20" s="360"/>
      <c r="AK20" s="363"/>
      <c r="AL20" s="364"/>
      <c r="AM20" s="370"/>
    </row>
    <row r="21" spans="1:39" ht="17.100000000000001" customHeight="1" thickBot="1" x14ac:dyDescent="0.25">
      <c r="A21" s="38">
        <v>4</v>
      </c>
      <c r="B21" s="31" t="s">
        <v>31</v>
      </c>
      <c r="C21" s="411"/>
      <c r="D21" s="413"/>
      <c r="E21" s="411">
        <v>42</v>
      </c>
      <c r="F21" s="412"/>
      <c r="G21" s="412"/>
      <c r="H21" s="412"/>
      <c r="I21" s="412"/>
      <c r="J21" s="412"/>
      <c r="K21" s="413"/>
      <c r="L21" s="411">
        <v>40</v>
      </c>
      <c r="M21" s="412"/>
      <c r="N21" s="412"/>
      <c r="O21" s="412"/>
      <c r="P21" s="412"/>
      <c r="Q21" s="412"/>
      <c r="R21" s="413"/>
      <c r="S21" s="411">
        <v>43</v>
      </c>
      <c r="T21" s="412"/>
      <c r="U21" s="412"/>
      <c r="V21" s="412"/>
      <c r="W21" s="412"/>
      <c r="X21" s="412"/>
      <c r="Y21" s="413"/>
      <c r="Z21" s="411">
        <v>40</v>
      </c>
      <c r="AA21" s="412"/>
      <c r="AB21" s="412"/>
      <c r="AC21" s="412"/>
      <c r="AD21" s="412"/>
      <c r="AE21" s="441"/>
      <c r="AF21" s="13"/>
      <c r="AG21" s="17"/>
      <c r="AH21" s="407"/>
      <c r="AI21" s="73" t="s">
        <v>42</v>
      </c>
      <c r="AJ21" s="367" t="s">
        <v>43</v>
      </c>
      <c r="AK21" s="367"/>
      <c r="AL21" s="74" t="s">
        <v>35</v>
      </c>
      <c r="AM21" s="1"/>
    </row>
    <row r="22" spans="1:39" ht="8.4499999999999993" customHeight="1" x14ac:dyDescent="0.2">
      <c r="A22" s="328">
        <v>5</v>
      </c>
      <c r="B22" s="420" t="s">
        <v>34</v>
      </c>
      <c r="C22" s="447"/>
      <c r="D22" s="448"/>
      <c r="E22" s="447"/>
      <c r="F22" s="451"/>
      <c r="G22" s="451"/>
      <c r="H22" s="451"/>
      <c r="I22" s="451"/>
      <c r="J22" s="451"/>
      <c r="K22" s="448"/>
      <c r="L22" s="447"/>
      <c r="M22" s="451"/>
      <c r="N22" s="451"/>
      <c r="O22" s="451"/>
      <c r="P22" s="451"/>
      <c r="Q22" s="451"/>
      <c r="R22" s="448"/>
      <c r="S22" s="447" t="s">
        <v>39</v>
      </c>
      <c r="T22" s="451"/>
      <c r="U22" s="451"/>
      <c r="V22" s="451"/>
      <c r="W22" s="451"/>
      <c r="X22" s="451"/>
      <c r="Y22" s="448"/>
      <c r="Z22" s="447"/>
      <c r="AA22" s="451"/>
      <c r="AB22" s="451"/>
      <c r="AC22" s="451"/>
      <c r="AD22" s="451"/>
      <c r="AE22" s="453"/>
      <c r="AF22" s="13"/>
      <c r="AG22" s="17"/>
      <c r="AH22" s="408"/>
      <c r="AI22" s="455">
        <f>SUM(AK15:AL18)-AK19</f>
        <v>180</v>
      </c>
      <c r="AJ22" s="457">
        <v>160</v>
      </c>
      <c r="AK22" s="458"/>
      <c r="AL22" s="368">
        <f>AI22-AJ22</f>
        <v>20</v>
      </c>
      <c r="AM22" s="370"/>
    </row>
    <row r="23" spans="1:39" ht="8.4499999999999993" customHeight="1" thickBot="1" x14ac:dyDescent="0.25">
      <c r="A23" s="329"/>
      <c r="B23" s="446"/>
      <c r="C23" s="449"/>
      <c r="D23" s="450"/>
      <c r="E23" s="449"/>
      <c r="F23" s="452"/>
      <c r="G23" s="452"/>
      <c r="H23" s="452"/>
      <c r="I23" s="452"/>
      <c r="J23" s="452"/>
      <c r="K23" s="450"/>
      <c r="L23" s="449"/>
      <c r="M23" s="452"/>
      <c r="N23" s="452"/>
      <c r="O23" s="452"/>
      <c r="P23" s="452"/>
      <c r="Q23" s="452"/>
      <c r="R23" s="450"/>
      <c r="S23" s="449"/>
      <c r="T23" s="452"/>
      <c r="U23" s="452"/>
      <c r="V23" s="452"/>
      <c r="W23" s="452"/>
      <c r="X23" s="452"/>
      <c r="Y23" s="450"/>
      <c r="Z23" s="449"/>
      <c r="AA23" s="452"/>
      <c r="AB23" s="452"/>
      <c r="AC23" s="452"/>
      <c r="AD23" s="452"/>
      <c r="AE23" s="454"/>
      <c r="AF23" s="56"/>
      <c r="AG23" s="18"/>
      <c r="AH23" s="409"/>
      <c r="AI23" s="456"/>
      <c r="AJ23" s="459"/>
      <c r="AK23" s="460"/>
      <c r="AL23" s="369"/>
      <c r="AM23" s="370"/>
    </row>
    <row r="24" spans="1:39" x14ac:dyDescent="0.2">
      <c r="A24" s="286"/>
      <c r="B24" s="443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5"/>
      <c r="AM24" s="7"/>
    </row>
    <row r="25" spans="1:39" ht="8.4499999999999993" customHeight="1" x14ac:dyDescent="0.2">
      <c r="A25" s="238"/>
      <c r="B25" s="428" t="s">
        <v>19</v>
      </c>
      <c r="C25" s="2"/>
      <c r="D25" s="373" t="s">
        <v>20</v>
      </c>
      <c r="E25" s="374"/>
      <c r="F25" s="374"/>
      <c r="G25" s="374"/>
      <c r="H25" s="374"/>
      <c r="I25" s="374"/>
      <c r="J25" s="375"/>
      <c r="K25" s="373" t="s">
        <v>21</v>
      </c>
      <c r="L25" s="374"/>
      <c r="M25" s="374"/>
      <c r="N25" s="374"/>
      <c r="O25" s="374"/>
      <c r="P25" s="374"/>
      <c r="Q25" s="375"/>
      <c r="R25" s="373" t="s">
        <v>22</v>
      </c>
      <c r="S25" s="374"/>
      <c r="T25" s="374"/>
      <c r="U25" s="374"/>
      <c r="V25" s="374"/>
      <c r="W25" s="374"/>
      <c r="X25" s="375"/>
      <c r="Y25" s="373" t="s">
        <v>23</v>
      </c>
      <c r="Z25" s="374"/>
      <c r="AA25" s="374"/>
      <c r="AB25" s="374"/>
      <c r="AC25" s="374"/>
      <c r="AD25" s="374"/>
      <c r="AE25" s="375"/>
      <c r="AF25" s="373" t="s">
        <v>26</v>
      </c>
      <c r="AG25" s="375"/>
      <c r="AH25" s="365" t="s">
        <v>5</v>
      </c>
      <c r="AI25" s="354" t="s">
        <v>24</v>
      </c>
      <c r="AJ25" s="354"/>
      <c r="AK25" s="354" t="s">
        <v>25</v>
      </c>
      <c r="AL25" s="354"/>
      <c r="AM25" s="463"/>
    </row>
    <row r="26" spans="1:39" ht="8.4499999999999993" customHeight="1" thickBot="1" x14ac:dyDescent="0.25">
      <c r="A26" s="287"/>
      <c r="B26" s="429"/>
      <c r="C26" s="3">
        <v>1</v>
      </c>
      <c r="D26" s="32">
        <v>2</v>
      </c>
      <c r="E26" s="33">
        <v>3</v>
      </c>
      <c r="F26" s="33">
        <v>4</v>
      </c>
      <c r="G26" s="33">
        <v>5</v>
      </c>
      <c r="H26" s="33">
        <v>6</v>
      </c>
      <c r="I26" s="33">
        <v>7</v>
      </c>
      <c r="J26" s="34">
        <v>8</v>
      </c>
      <c r="K26" s="32">
        <v>9</v>
      </c>
      <c r="L26" s="33">
        <v>10</v>
      </c>
      <c r="M26" s="33">
        <v>11</v>
      </c>
      <c r="N26" s="33">
        <v>12</v>
      </c>
      <c r="O26" s="33">
        <v>13</v>
      </c>
      <c r="P26" s="33">
        <v>14</v>
      </c>
      <c r="Q26" s="34">
        <v>15</v>
      </c>
      <c r="R26" s="32">
        <v>16</v>
      </c>
      <c r="S26" s="33">
        <v>17</v>
      </c>
      <c r="T26" s="33">
        <v>18</v>
      </c>
      <c r="U26" s="33">
        <v>19</v>
      </c>
      <c r="V26" s="33">
        <v>20</v>
      </c>
      <c r="W26" s="33">
        <v>21</v>
      </c>
      <c r="X26" s="34">
        <v>22</v>
      </c>
      <c r="Y26" s="32">
        <v>23</v>
      </c>
      <c r="Z26" s="33">
        <v>24</v>
      </c>
      <c r="AA26" s="33">
        <v>25</v>
      </c>
      <c r="AB26" s="33">
        <v>26</v>
      </c>
      <c r="AC26" s="33">
        <v>27</v>
      </c>
      <c r="AD26" s="33">
        <v>28</v>
      </c>
      <c r="AE26" s="34">
        <v>29</v>
      </c>
      <c r="AF26" s="32">
        <v>30</v>
      </c>
      <c r="AG26" s="34">
        <v>31</v>
      </c>
      <c r="AH26" s="366"/>
      <c r="AI26" s="371">
        <v>22</v>
      </c>
      <c r="AJ26" s="371"/>
      <c r="AK26" s="371">
        <v>176</v>
      </c>
      <c r="AL26" s="371"/>
      <c r="AM26" s="464"/>
    </row>
    <row r="27" spans="1:39" ht="17.100000000000001" customHeight="1" x14ac:dyDescent="0.2">
      <c r="A27" s="38">
        <v>1</v>
      </c>
      <c r="B27" s="40" t="s">
        <v>6</v>
      </c>
      <c r="C27" s="10"/>
      <c r="D27" s="69"/>
      <c r="E27" s="70"/>
      <c r="F27" s="42">
        <v>8</v>
      </c>
      <c r="G27" s="20">
        <v>8</v>
      </c>
      <c r="H27" s="20">
        <v>8</v>
      </c>
      <c r="I27" s="21"/>
      <c r="J27" s="47"/>
      <c r="K27" s="19">
        <v>5</v>
      </c>
      <c r="L27" s="42">
        <v>5</v>
      </c>
      <c r="M27" s="42">
        <v>5</v>
      </c>
      <c r="N27" s="20">
        <v>5</v>
      </c>
      <c r="O27" s="20">
        <v>5</v>
      </c>
      <c r="P27" s="21"/>
      <c r="Q27" s="47"/>
      <c r="R27" s="19"/>
      <c r="S27" s="42"/>
      <c r="T27" s="42"/>
      <c r="U27" s="20"/>
      <c r="V27" s="20"/>
      <c r="W27" s="21"/>
      <c r="X27" s="47"/>
      <c r="Y27" s="19">
        <v>8</v>
      </c>
      <c r="Z27" s="42">
        <v>8</v>
      </c>
      <c r="AA27" s="42">
        <v>8</v>
      </c>
      <c r="AB27" s="20">
        <v>8</v>
      </c>
      <c r="AC27" s="20">
        <v>8</v>
      </c>
      <c r="AD27" s="21"/>
      <c r="AE27" s="47"/>
      <c r="AF27" s="19">
        <v>9</v>
      </c>
      <c r="AG27" s="41">
        <v>9</v>
      </c>
      <c r="AH27" s="16">
        <v>107</v>
      </c>
      <c r="AI27" s="345" t="s">
        <v>41</v>
      </c>
      <c r="AJ27" s="346"/>
      <c r="AK27" s="347">
        <v>20</v>
      </c>
      <c r="AL27" s="348"/>
      <c r="AM27" s="44"/>
    </row>
    <row r="28" spans="1:39" ht="9" customHeight="1" x14ac:dyDescent="0.2">
      <c r="A28" s="46"/>
      <c r="B28" s="49" t="s">
        <v>48</v>
      </c>
      <c r="C28" s="60"/>
      <c r="D28" s="78" t="s">
        <v>29</v>
      </c>
      <c r="E28" s="79" t="s">
        <v>29</v>
      </c>
      <c r="F28" s="43"/>
      <c r="G28" s="25"/>
      <c r="H28" s="25"/>
      <c r="I28" s="26"/>
      <c r="J28" s="61"/>
      <c r="K28" s="24"/>
      <c r="L28" s="43"/>
      <c r="M28" s="71"/>
      <c r="N28" s="66"/>
      <c r="O28" s="25"/>
      <c r="P28" s="26"/>
      <c r="Q28" s="61"/>
      <c r="R28" s="24"/>
      <c r="S28" s="43"/>
      <c r="T28" s="43"/>
      <c r="U28" s="25"/>
      <c r="V28" s="25"/>
      <c r="W28" s="26"/>
      <c r="X28" s="61"/>
      <c r="Y28" s="24"/>
      <c r="Z28" s="43"/>
      <c r="AA28" s="43"/>
      <c r="AB28" s="25"/>
      <c r="AC28" s="25"/>
      <c r="AD28" s="26"/>
      <c r="AE28" s="61"/>
      <c r="AF28" s="24"/>
      <c r="AG28" s="62"/>
      <c r="AH28" s="72"/>
      <c r="AI28" s="349" t="s">
        <v>40</v>
      </c>
      <c r="AJ28" s="350"/>
      <c r="AK28" s="351" t="s">
        <v>47</v>
      </c>
      <c r="AL28" s="352"/>
      <c r="AM28" s="35"/>
    </row>
    <row r="29" spans="1:39" ht="8.4499999999999993" customHeight="1" x14ac:dyDescent="0.2">
      <c r="A29" s="328">
        <v>2</v>
      </c>
      <c r="B29" s="420" t="s">
        <v>8</v>
      </c>
      <c r="C29" s="461"/>
      <c r="D29" s="381"/>
      <c r="E29" s="377"/>
      <c r="F29" s="377"/>
      <c r="G29" s="377"/>
      <c r="H29" s="377"/>
      <c r="I29" s="377"/>
      <c r="J29" s="379"/>
      <c r="K29" s="381">
        <v>3</v>
      </c>
      <c r="L29" s="377">
        <v>3</v>
      </c>
      <c r="M29" s="377">
        <v>3</v>
      </c>
      <c r="N29" s="377">
        <v>3</v>
      </c>
      <c r="O29" s="377">
        <v>3</v>
      </c>
      <c r="P29" s="377"/>
      <c r="Q29" s="379"/>
      <c r="R29" s="381">
        <v>2</v>
      </c>
      <c r="S29" s="377">
        <v>2</v>
      </c>
      <c r="T29" s="377">
        <v>3</v>
      </c>
      <c r="U29" s="377">
        <v>3</v>
      </c>
      <c r="V29" s="377">
        <v>3</v>
      </c>
      <c r="W29" s="377"/>
      <c r="X29" s="379"/>
      <c r="Y29" s="381"/>
      <c r="Z29" s="377"/>
      <c r="AA29" s="377"/>
      <c r="AB29" s="377"/>
      <c r="AC29" s="377"/>
      <c r="AD29" s="377"/>
      <c r="AE29" s="379"/>
      <c r="AF29" s="381"/>
      <c r="AG29" s="379"/>
      <c r="AH29" s="461">
        <v>28</v>
      </c>
      <c r="AI29" s="388" t="s">
        <v>37</v>
      </c>
      <c r="AJ29" s="389"/>
      <c r="AK29" s="382">
        <f>SUM(AH27,AH29,AH31)</f>
        <v>162</v>
      </c>
      <c r="AL29" s="383"/>
      <c r="AM29" s="370"/>
    </row>
    <row r="30" spans="1:39" ht="8.4499999999999993" customHeight="1" x14ac:dyDescent="0.2">
      <c r="A30" s="329"/>
      <c r="B30" s="421"/>
      <c r="C30" s="462"/>
      <c r="D30" s="422"/>
      <c r="E30" s="432"/>
      <c r="F30" s="432"/>
      <c r="G30" s="432"/>
      <c r="H30" s="432"/>
      <c r="I30" s="432"/>
      <c r="J30" s="431"/>
      <c r="K30" s="422"/>
      <c r="L30" s="432"/>
      <c r="M30" s="432"/>
      <c r="N30" s="432"/>
      <c r="O30" s="432"/>
      <c r="P30" s="432"/>
      <c r="Q30" s="431"/>
      <c r="R30" s="422"/>
      <c r="S30" s="432"/>
      <c r="T30" s="432"/>
      <c r="U30" s="432"/>
      <c r="V30" s="432"/>
      <c r="W30" s="432"/>
      <c r="X30" s="431"/>
      <c r="Y30" s="422"/>
      <c r="Z30" s="432"/>
      <c r="AA30" s="432"/>
      <c r="AB30" s="432"/>
      <c r="AC30" s="432"/>
      <c r="AD30" s="432"/>
      <c r="AE30" s="431"/>
      <c r="AF30" s="422"/>
      <c r="AG30" s="431"/>
      <c r="AH30" s="462"/>
      <c r="AI30" s="390"/>
      <c r="AJ30" s="391"/>
      <c r="AK30" s="384"/>
      <c r="AL30" s="385"/>
      <c r="AM30" s="370"/>
    </row>
    <row r="31" spans="1:39" ht="8.4499999999999993" customHeight="1" x14ac:dyDescent="0.2">
      <c r="A31" s="328">
        <v>3</v>
      </c>
      <c r="B31" s="420" t="s">
        <v>10</v>
      </c>
      <c r="C31" s="461"/>
      <c r="D31" s="381"/>
      <c r="E31" s="377"/>
      <c r="F31" s="377"/>
      <c r="G31" s="377"/>
      <c r="H31" s="377"/>
      <c r="I31" s="377"/>
      <c r="J31" s="379"/>
      <c r="K31" s="381"/>
      <c r="L31" s="377"/>
      <c r="M31" s="377"/>
      <c r="N31" s="377"/>
      <c r="O31" s="377"/>
      <c r="P31" s="377"/>
      <c r="Q31" s="379"/>
      <c r="R31" s="381">
        <v>6</v>
      </c>
      <c r="S31" s="377">
        <v>6</v>
      </c>
      <c r="T31" s="377">
        <v>5</v>
      </c>
      <c r="U31" s="377">
        <v>5</v>
      </c>
      <c r="V31" s="377">
        <v>5</v>
      </c>
      <c r="W31" s="377"/>
      <c r="X31" s="379"/>
      <c r="Y31" s="381"/>
      <c r="Z31" s="377"/>
      <c r="AA31" s="377"/>
      <c r="AB31" s="377"/>
      <c r="AC31" s="377"/>
      <c r="AD31" s="393"/>
      <c r="AE31" s="468"/>
      <c r="AF31" s="381"/>
      <c r="AG31" s="379"/>
      <c r="AH31" s="461">
        <v>27</v>
      </c>
      <c r="AI31" s="396" t="s">
        <v>30</v>
      </c>
      <c r="AJ31" s="397"/>
      <c r="AK31" s="400" t="s">
        <v>47</v>
      </c>
      <c r="AL31" s="401"/>
      <c r="AM31" s="370"/>
    </row>
    <row r="32" spans="1:39" ht="8.4499999999999993" customHeight="1" thickBot="1" x14ac:dyDescent="0.25">
      <c r="A32" s="329"/>
      <c r="B32" s="421"/>
      <c r="C32" s="462"/>
      <c r="D32" s="422"/>
      <c r="E32" s="432"/>
      <c r="F32" s="432"/>
      <c r="G32" s="432"/>
      <c r="H32" s="432"/>
      <c r="I32" s="432"/>
      <c r="J32" s="431"/>
      <c r="K32" s="422"/>
      <c r="L32" s="432"/>
      <c r="M32" s="432"/>
      <c r="N32" s="432"/>
      <c r="O32" s="432"/>
      <c r="P32" s="432"/>
      <c r="Q32" s="431"/>
      <c r="R32" s="422"/>
      <c r="S32" s="432"/>
      <c r="T32" s="432"/>
      <c r="U32" s="432"/>
      <c r="V32" s="432"/>
      <c r="W32" s="432"/>
      <c r="X32" s="431"/>
      <c r="Y32" s="422"/>
      <c r="Z32" s="432"/>
      <c r="AA32" s="432"/>
      <c r="AB32" s="432"/>
      <c r="AC32" s="432"/>
      <c r="AD32" s="442"/>
      <c r="AE32" s="469"/>
      <c r="AF32" s="422"/>
      <c r="AG32" s="431"/>
      <c r="AH32" s="462"/>
      <c r="AI32" s="398"/>
      <c r="AJ32" s="399"/>
      <c r="AK32" s="402"/>
      <c r="AL32" s="403"/>
      <c r="AM32" s="370"/>
    </row>
    <row r="33" spans="1:39" ht="17.100000000000001" customHeight="1" thickBot="1" x14ac:dyDescent="0.25">
      <c r="A33" s="38">
        <v>4</v>
      </c>
      <c r="B33" s="31" t="s">
        <v>31</v>
      </c>
      <c r="C33" s="37"/>
      <c r="D33" s="411">
        <v>24</v>
      </c>
      <c r="E33" s="412"/>
      <c r="F33" s="412"/>
      <c r="G33" s="412"/>
      <c r="H33" s="412"/>
      <c r="I33" s="412"/>
      <c r="J33" s="413"/>
      <c r="K33" s="411">
        <v>40</v>
      </c>
      <c r="L33" s="412"/>
      <c r="M33" s="412"/>
      <c r="N33" s="412"/>
      <c r="O33" s="412"/>
      <c r="P33" s="412"/>
      <c r="Q33" s="413"/>
      <c r="R33" s="411">
        <v>40</v>
      </c>
      <c r="S33" s="412"/>
      <c r="T33" s="412"/>
      <c r="U33" s="412"/>
      <c r="V33" s="412"/>
      <c r="W33" s="412"/>
      <c r="X33" s="413"/>
      <c r="Y33" s="411">
        <v>40</v>
      </c>
      <c r="Z33" s="412"/>
      <c r="AA33" s="412"/>
      <c r="AB33" s="412"/>
      <c r="AC33" s="412"/>
      <c r="AD33" s="412"/>
      <c r="AE33" s="413"/>
      <c r="AF33" s="411">
        <v>18</v>
      </c>
      <c r="AG33" s="413"/>
      <c r="AH33" s="407"/>
      <c r="AI33" s="73" t="s">
        <v>44</v>
      </c>
      <c r="AJ33" s="367" t="s">
        <v>25</v>
      </c>
      <c r="AK33" s="367"/>
      <c r="AL33" s="74" t="s">
        <v>38</v>
      </c>
      <c r="AM33" s="1"/>
    </row>
    <row r="34" spans="1:39" ht="8.4499999999999993" customHeight="1" x14ac:dyDescent="0.2">
      <c r="A34" s="328">
        <v>5</v>
      </c>
      <c r="B34" s="420" t="s">
        <v>34</v>
      </c>
      <c r="C34" s="461"/>
      <c r="D34" s="447"/>
      <c r="E34" s="451"/>
      <c r="F34" s="451"/>
      <c r="G34" s="451"/>
      <c r="H34" s="451"/>
      <c r="I34" s="451"/>
      <c r="J34" s="448"/>
      <c r="K34" s="447"/>
      <c r="L34" s="451"/>
      <c r="M34" s="451"/>
      <c r="N34" s="451"/>
      <c r="O34" s="451"/>
      <c r="P34" s="451"/>
      <c r="Q34" s="448"/>
      <c r="R34" s="447"/>
      <c r="S34" s="451"/>
      <c r="T34" s="451"/>
      <c r="U34" s="451"/>
      <c r="V34" s="451"/>
      <c r="W34" s="451"/>
      <c r="X34" s="448"/>
      <c r="Y34" s="447" t="s">
        <v>39</v>
      </c>
      <c r="Z34" s="451"/>
      <c r="AA34" s="451"/>
      <c r="AB34" s="451"/>
      <c r="AC34" s="451"/>
      <c r="AD34" s="451"/>
      <c r="AE34" s="448"/>
      <c r="AF34" s="447"/>
      <c r="AG34" s="448"/>
      <c r="AH34" s="408"/>
      <c r="AI34" s="455">
        <f>SUM(AK27:AL30)</f>
        <v>182</v>
      </c>
      <c r="AJ34" s="457">
        <v>176</v>
      </c>
      <c r="AK34" s="458"/>
      <c r="AL34" s="368">
        <f>AI34-AJ34</f>
        <v>6</v>
      </c>
      <c r="AM34" s="466"/>
    </row>
    <row r="35" spans="1:39" ht="8.4499999999999993" customHeight="1" thickBot="1" x14ac:dyDescent="0.25">
      <c r="A35" s="329"/>
      <c r="B35" s="446"/>
      <c r="C35" s="465"/>
      <c r="D35" s="449"/>
      <c r="E35" s="452"/>
      <c r="F35" s="452"/>
      <c r="G35" s="452"/>
      <c r="H35" s="452"/>
      <c r="I35" s="452"/>
      <c r="J35" s="450"/>
      <c r="K35" s="449"/>
      <c r="L35" s="452"/>
      <c r="M35" s="452"/>
      <c r="N35" s="452"/>
      <c r="O35" s="452"/>
      <c r="P35" s="452"/>
      <c r="Q35" s="450"/>
      <c r="R35" s="449"/>
      <c r="S35" s="452"/>
      <c r="T35" s="452"/>
      <c r="U35" s="452"/>
      <c r="V35" s="452"/>
      <c r="W35" s="452"/>
      <c r="X35" s="450"/>
      <c r="Y35" s="449"/>
      <c r="Z35" s="452"/>
      <c r="AA35" s="452"/>
      <c r="AB35" s="452"/>
      <c r="AC35" s="452"/>
      <c r="AD35" s="452"/>
      <c r="AE35" s="450"/>
      <c r="AF35" s="449"/>
      <c r="AG35" s="450"/>
      <c r="AH35" s="409"/>
      <c r="AI35" s="456"/>
      <c r="AJ35" s="459"/>
      <c r="AK35" s="460"/>
      <c r="AL35" s="369"/>
      <c r="AM35" s="467"/>
    </row>
    <row r="36" spans="1:39" x14ac:dyDescent="0.2">
      <c r="A36" s="45"/>
      <c r="B36" s="443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5"/>
      <c r="AM36" s="7"/>
    </row>
  </sheetData>
  <sheetProtection algorithmName="SHA-512" hashValue="YPJqvvnp1ikBw9M263LnbMyhLHsUscOBaT8LviJyHNU6NEAHCCUHF/2SwqFPv5paF8TEkPg1S4MXOnj+CSu0qg==" saltValue="O0ojJNhL57a36pJVvEcw5g==" spinCount="100000" sheet="1" objects="1" scenarios="1"/>
  <mergeCells count="325"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Calendrier 2025, temps de trav.</vt:lpstr>
      <vt:lpstr>Beispiel für Merkblatt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Seiler Natacha</cp:lastModifiedBy>
  <cp:lastPrinted>2024-12-20T10:38:55Z</cp:lastPrinted>
  <dcterms:created xsi:type="dcterms:W3CDTF">2018-01-10T09:41:46Z</dcterms:created>
  <dcterms:modified xsi:type="dcterms:W3CDTF">2025-02-24T09:30:35Z</dcterms:modified>
</cp:coreProperties>
</file>